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7820" windowWidth="14380" windowHeight="3130" firstSheet="1" activeTab="1"/>
  </bookViews>
  <sheets>
    <sheet name="【非表示】利用許可書" sheetId="25" state="hidden" r:id="rId1"/>
    <sheet name="入力シート" sheetId="28" r:id="rId2"/>
    <sheet name="【記入不要】利用申請書" sheetId="27" r:id="rId3"/>
    <sheet name="活動日程表【日帰り利用版】" sheetId="14" r:id="rId4"/>
    <sheet name="【変更】入力シート" sheetId="26" state="hidden" r:id="rId5"/>
    <sheet name="利用変更申請書" sheetId="21" state="hidden" r:id="rId6"/>
    <sheet name="【非表示】利用変更許可書" sheetId="23" state="hidden" r:id="rId7"/>
    <sheet name="(触らない）使用料金" sheetId="4" state="hidden" r:id="rId8"/>
  </sheets>
  <definedNames>
    <definedName name="_xlnm.Print_Area" localSheetId="2">【記入不要】利用申請書!$B$1:$V$45</definedName>
    <definedName name="_xlnm.Print_Area" localSheetId="0">【非表示】利用許可書!$A$1:$AG$47</definedName>
    <definedName name="_xlnm.Print_Area" localSheetId="6">【非表示】利用変更許可書!$A$1:$AG$45</definedName>
    <definedName name="_xlnm.Print_Area" localSheetId="3">活動日程表【日帰り利用版】!$A$1:$CT$26</definedName>
    <definedName name="_xlnm.Print_Area" localSheetId="5">利用変更申請書!$A$1:$AG$48</definedName>
    <definedName name="区分" localSheetId="4">【変更】入力シート!#REF!</definedName>
    <definedName name="区分">#REF!</definedName>
    <definedName name="料金表" localSheetId="0">#REF!</definedName>
    <definedName name="料金表" localSheetId="6">#REF!</definedName>
    <definedName name="料金表" localSheetId="4">#REF!</definedName>
    <definedName name="料金表" localSheetId="5">#REF!</definedName>
    <definedName name="料金表">#REF!</definedName>
    <definedName name="料金表１">'(触らない）使用料金'!$D$9:$AJ$15</definedName>
  </definedNames>
  <calcPr calcId="162913"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5" i="27" l="1"/>
  <c r="T5" i="27"/>
  <c r="R5" i="27"/>
  <c r="P5" i="27"/>
  <c r="P15" i="27"/>
  <c r="P14" i="27"/>
  <c r="N15" i="27"/>
  <c r="N14" i="27"/>
  <c r="H15" i="27"/>
  <c r="H14" i="27"/>
  <c r="F15" i="27"/>
  <c r="F14" i="27"/>
  <c r="F13" i="27" l="1"/>
  <c r="M34" i="27"/>
  <c r="M33" i="27"/>
  <c r="H34" i="27"/>
  <c r="H33" i="27"/>
  <c r="H32" i="27"/>
  <c r="M32" i="27"/>
  <c r="M31" i="27"/>
  <c r="H31" i="27"/>
  <c r="T30" i="27"/>
  <c r="R30" i="27"/>
  <c r="R29" i="27"/>
  <c r="R28" i="27"/>
  <c r="M29" i="27"/>
  <c r="M28" i="27"/>
  <c r="M27" i="27"/>
  <c r="M26" i="27"/>
  <c r="M25" i="27"/>
  <c r="O24" i="27"/>
  <c r="O23" i="27"/>
  <c r="H23" i="27"/>
  <c r="R22" i="27"/>
  <c r="R21" i="27"/>
  <c r="M22" i="27"/>
  <c r="M21" i="27"/>
  <c r="R20" i="27"/>
  <c r="R19" i="27"/>
  <c r="M20" i="27"/>
  <c r="M19" i="27"/>
  <c r="I17" i="27"/>
  <c r="F17" i="27"/>
  <c r="M16" i="27"/>
  <c r="F16" i="27"/>
  <c r="L11" i="27" l="1"/>
  <c r="O10" i="27"/>
  <c r="L10" i="27"/>
  <c r="L9" i="27"/>
  <c r="L8" i="27"/>
  <c r="CF4" i="14"/>
  <c r="BD4" i="14"/>
  <c r="AW4" i="14"/>
  <c r="G4" i="14"/>
  <c r="I34" i="28"/>
  <c r="R31" i="27" s="1"/>
  <c r="W8" i="14" l="1"/>
  <c r="J17" i="25" l="1"/>
  <c r="H7" i="25"/>
  <c r="D16" i="26" l="1"/>
  <c r="D14" i="26"/>
  <c r="E13" i="26"/>
  <c r="G13" i="26"/>
  <c r="G12" i="26"/>
  <c r="E12" i="26"/>
  <c r="AE9" i="21"/>
  <c r="AB9" i="21"/>
  <c r="Y9" i="21"/>
  <c r="E16" i="23"/>
  <c r="E17" i="23"/>
  <c r="C37" i="21"/>
  <c r="X5" i="26"/>
  <c r="X4" i="26"/>
  <c r="X3" i="26"/>
  <c r="X2" i="26"/>
  <c r="X1" i="26"/>
  <c r="AB5" i="26" l="1" a="1"/>
  <c r="AB5" i="26" s="1"/>
  <c r="C26" i="21" s="1"/>
  <c r="AB4" i="26" a="1"/>
  <c r="AB4" i="26" s="1"/>
  <c r="C25" i="21" s="1"/>
  <c r="AB3" i="26" a="1"/>
  <c r="AB3" i="26" s="1"/>
  <c r="C24" i="21" s="1"/>
  <c r="AB1" i="26" a="1"/>
  <c r="AB1" i="26" s="1"/>
  <c r="C22" i="21" s="1"/>
  <c r="AB2" i="26" a="1"/>
  <c r="AB2" i="26" s="1"/>
  <c r="C23" i="21" s="1"/>
  <c r="AR12" i="26" l="1"/>
  <c r="BH12" i="26" s="1"/>
  <c r="Z5" i="26" s="1"/>
  <c r="AR10" i="26"/>
  <c r="BH10" i="26" s="1"/>
  <c r="Z3" i="26" s="1"/>
  <c r="AR11" i="26"/>
  <c r="BA9" i="26"/>
  <c r="AY9" i="26"/>
  <c r="AU9" i="26"/>
  <c r="AS9" i="26"/>
  <c r="AY8" i="26"/>
  <c r="AW8" i="26"/>
  <c r="M15" i="26"/>
  <c r="AS11" i="26" s="1"/>
  <c r="BH11" i="26" s="1"/>
  <c r="Z4" i="26" s="1"/>
  <c r="D15" i="26"/>
  <c r="E15" i="26" s="1"/>
  <c r="AF11" i="26" s="1"/>
  <c r="BG11" i="26" s="1"/>
  <c r="Y4" i="26" s="1"/>
  <c r="AE10" i="26"/>
  <c r="BG10" i="26" s="1"/>
  <c r="Y3" i="26" s="1"/>
  <c r="AN9" i="26"/>
  <c r="AH9" i="26"/>
  <c r="AE12" i="26" l="1"/>
  <c r="BG12" i="26" s="1"/>
  <c r="Y5" i="26" s="1"/>
  <c r="F7" i="23"/>
  <c r="T13" i="21"/>
  <c r="BH9" i="26"/>
  <c r="Z2" i="26" s="1"/>
  <c r="AE11" i="26"/>
  <c r="AL9" i="26"/>
  <c r="AF9" i="26"/>
  <c r="L11" i="26"/>
  <c r="L10" i="26"/>
  <c r="L9" i="26"/>
  <c r="AT8" i="26"/>
  <c r="AR8" i="26"/>
  <c r="BH8" i="26" s="1"/>
  <c r="Z1" i="26" s="1"/>
  <c r="J9" i="26"/>
  <c r="J10" i="26"/>
  <c r="J11" i="26"/>
  <c r="J8" i="26"/>
  <c r="AG8" i="26" s="1"/>
  <c r="H11" i="26"/>
  <c r="H10" i="26"/>
  <c r="H9" i="26"/>
  <c r="H8" i="26"/>
  <c r="AE8" i="26" s="1"/>
  <c r="F11" i="26"/>
  <c r="D11" i="26" s="1"/>
  <c r="F10" i="26"/>
  <c r="F9" i="26"/>
  <c r="F8" i="26"/>
  <c r="AD1" i="26" l="1" a="1"/>
  <c r="AD1" i="26" s="1"/>
  <c r="X22" i="21" s="1"/>
  <c r="AD4" i="26" a="1"/>
  <c r="AD4" i="26" s="1"/>
  <c r="X25" i="21" s="1"/>
  <c r="AD2" i="26" a="1"/>
  <c r="AD2" i="26" s="1"/>
  <c r="X23" i="21" s="1"/>
  <c r="AD3" i="26" a="1"/>
  <c r="AD3" i="26" s="1"/>
  <c r="X24" i="21" s="1"/>
  <c r="AD5" i="26" a="1"/>
  <c r="AD5" i="26" s="1"/>
  <c r="X26" i="21" s="1"/>
  <c r="BG9" i="26"/>
  <c r="Y2" i="26" s="1"/>
  <c r="AJ8" i="26"/>
  <c r="AL8" i="26"/>
  <c r="D10" i="26"/>
  <c r="D9" i="26"/>
  <c r="BG8" i="26" l="1"/>
  <c r="Y1" i="26" s="1"/>
  <c r="C34" i="25"/>
  <c r="X23" i="25"/>
  <c r="C23" i="25"/>
  <c r="X22" i="25"/>
  <c r="C22" i="25"/>
  <c r="X21" i="25"/>
  <c r="C21" i="25"/>
  <c r="X20" i="25"/>
  <c r="C20" i="25"/>
  <c r="X19" i="25"/>
  <c r="C19" i="25"/>
  <c r="E17" i="25"/>
  <c r="V16" i="25"/>
  <c r="E16" i="25"/>
  <c r="AF15" i="25"/>
  <c r="AB15" i="25"/>
  <c r="L15" i="25"/>
  <c r="H15" i="25"/>
  <c r="AF14" i="25"/>
  <c r="AB14" i="25"/>
  <c r="L14" i="25"/>
  <c r="H14" i="25"/>
  <c r="E13" i="25"/>
  <c r="F8" i="25"/>
  <c r="F7" i="25"/>
  <c r="AC4" i="26" l="1" a="1"/>
  <c r="AC4" i="26" s="1"/>
  <c r="N25" i="21" s="1"/>
  <c r="N22" i="25" s="1"/>
  <c r="AC2" i="26" a="1"/>
  <c r="AC2" i="26" s="1"/>
  <c r="N23" i="21" s="1"/>
  <c r="N20" i="25" s="1"/>
  <c r="AC5" i="26" a="1"/>
  <c r="AC5" i="26" s="1"/>
  <c r="N26" i="21" s="1"/>
  <c r="N23" i="25" s="1"/>
  <c r="AC3" i="26" a="1"/>
  <c r="AC3" i="26" s="1"/>
  <c r="N24" i="21" s="1"/>
  <c r="N21" i="25" s="1"/>
  <c r="AC1" i="26" a="1"/>
  <c r="AC1" i="26" s="1"/>
  <c r="N22" i="21" s="1"/>
  <c r="N19" i="25" s="1"/>
  <c r="C40" i="23"/>
  <c r="C34" i="23"/>
  <c r="X23" i="23"/>
  <c r="X22" i="23"/>
  <c r="X21" i="23"/>
  <c r="X20" i="23"/>
  <c r="X19" i="23"/>
  <c r="C23" i="23"/>
  <c r="C22" i="23"/>
  <c r="C21" i="23"/>
  <c r="C20" i="23"/>
  <c r="C19" i="23"/>
  <c r="J4" i="23"/>
  <c r="H4" i="23"/>
  <c r="F4" i="23"/>
  <c r="F8" i="23"/>
  <c r="V16" i="23"/>
  <c r="AF15" i="23"/>
  <c r="AB15" i="23"/>
  <c r="L15" i="23"/>
  <c r="H15" i="23"/>
  <c r="AF14" i="23"/>
  <c r="AB14" i="23"/>
  <c r="L14" i="23"/>
  <c r="H14" i="23"/>
  <c r="E13" i="23"/>
  <c r="E20" i="21"/>
  <c r="V19" i="21"/>
  <c r="E19" i="21"/>
  <c r="AF18" i="21"/>
  <c r="AB18" i="21"/>
  <c r="L18" i="21"/>
  <c r="H18" i="21"/>
  <c r="AF17" i="21"/>
  <c r="AB17" i="21"/>
  <c r="L17" i="21"/>
  <c r="H17" i="21"/>
  <c r="E16" i="21"/>
  <c r="T14" i="21"/>
  <c r="T12" i="21"/>
  <c r="N23" i="23" l="1"/>
  <c r="N20" i="23"/>
  <c r="N21" i="23"/>
  <c r="N19" i="23"/>
  <c r="N22" i="23"/>
  <c r="F4" i="25" l="1"/>
  <c r="A18" i="14"/>
  <c r="A15" i="14"/>
  <c r="A21" i="14" l="1"/>
  <c r="J4" i="25" l="1"/>
  <c r="H4" i="25"/>
  <c r="AJ3" i="4" l="1"/>
  <c r="AI3" i="4"/>
  <c r="AH3" i="4"/>
  <c r="AG3" i="4"/>
  <c r="AF3" i="4"/>
  <c r="AE3" i="4"/>
  <c r="AD3" i="4"/>
  <c r="AC3" i="4"/>
  <c r="AB3" i="4"/>
  <c r="AA3" i="4"/>
  <c r="Z3" i="4"/>
  <c r="Y3" i="4"/>
  <c r="X3" i="4"/>
  <c r="W3" i="4"/>
  <c r="V3" i="4"/>
  <c r="U3" i="4"/>
  <c r="T3" i="4"/>
  <c r="S3" i="4"/>
  <c r="R3" i="4"/>
  <c r="Q3" i="4"/>
  <c r="P3" i="4"/>
  <c r="O3" i="4"/>
  <c r="N3" i="4"/>
  <c r="M3" i="4"/>
  <c r="L3" i="4"/>
  <c r="K3" i="4"/>
  <c r="J3" i="4"/>
  <c r="I3" i="4"/>
  <c r="H3" i="4"/>
  <c r="G3" i="4"/>
  <c r="F3" i="4"/>
  <c r="E3" i="4"/>
</calcChain>
</file>

<file path=xl/comments1.xml><?xml version="1.0" encoding="utf-8"?>
<comments xmlns="http://schemas.openxmlformats.org/spreadsheetml/2006/main">
  <authors>
    <author>作成者</author>
  </authors>
  <commentList>
    <comment ref="D4" authorId="0" shapeId="0">
      <text>
        <r>
          <rPr>
            <sz val="9"/>
            <color indexed="81"/>
            <rFont val="MS P ゴシック"/>
            <family val="3"/>
            <charset val="128"/>
          </rPr>
          <t>記入例
7610111</t>
        </r>
      </text>
    </comment>
    <comment ref="D10" authorId="0" shapeId="0">
      <text>
        <r>
          <rPr>
            <sz val="9"/>
            <color indexed="81"/>
            <rFont val="MS P ゴシック"/>
            <family val="3"/>
            <charset val="128"/>
          </rPr>
          <t>「その他」をご選択の場合のみ、ご記入ください。</t>
        </r>
      </text>
    </comment>
    <comment ref="D16" authorId="0" shapeId="0">
      <text>
        <r>
          <rPr>
            <sz val="9"/>
            <color indexed="81"/>
            <rFont val="MS P ゴシック"/>
            <family val="3"/>
            <charset val="128"/>
          </rPr>
          <t>利用区分が「学校行事」の場合のみ、選択してください。</t>
        </r>
      </text>
    </comment>
    <comment ref="D19" authorId="0" shapeId="0">
      <text>
        <r>
          <rPr>
            <sz val="9"/>
            <color indexed="81"/>
            <rFont val="MS P ゴシック"/>
            <family val="3"/>
            <charset val="128"/>
          </rPr>
          <t>記入例
0878434545</t>
        </r>
      </text>
    </comment>
    <comment ref="D25" authorId="0" shapeId="0">
      <text>
        <r>
          <rPr>
            <b/>
            <sz val="9"/>
            <color indexed="81"/>
            <rFont val="MS P ゴシック"/>
            <family val="3"/>
            <charset val="128"/>
          </rPr>
          <t>「専用」とは、
単独で体育館を利用すること。
「非専用」とは、
複数の団体で体育館を利用すること。</t>
        </r>
      </text>
    </comment>
    <comment ref="F26" authorId="0" shapeId="0">
      <text>
        <r>
          <rPr>
            <b/>
            <sz val="9"/>
            <color indexed="81"/>
            <rFont val="MS P ゴシック"/>
            <family val="3"/>
            <charset val="128"/>
          </rPr>
          <t>利用時間については、
切上げの整数となります。
例:2.5時間→3時間</t>
        </r>
      </text>
    </comment>
    <comment ref="F27" authorId="0" shapeId="0">
      <text>
        <r>
          <rPr>
            <b/>
            <sz val="9"/>
            <color indexed="81"/>
            <rFont val="MS P ゴシック"/>
            <family val="3"/>
            <charset val="128"/>
          </rPr>
          <t>利用時間については、
切上げの整数となります。
例:2.5時間→3時間</t>
        </r>
      </text>
    </comment>
    <comment ref="F28" authorId="0" shapeId="0">
      <text>
        <r>
          <rPr>
            <b/>
            <sz val="9"/>
            <color indexed="81"/>
            <rFont val="MS P ゴシック"/>
            <family val="3"/>
            <charset val="128"/>
          </rPr>
          <t>利用時間については、
切上げの整数となります。
例:2.5時間→3時間</t>
        </r>
      </text>
    </comment>
    <comment ref="F29" authorId="0" shapeId="0">
      <text>
        <r>
          <rPr>
            <b/>
            <sz val="9"/>
            <color indexed="81"/>
            <rFont val="MS P ゴシック"/>
            <family val="3"/>
            <charset val="128"/>
          </rPr>
          <t>利用時間については、
切上げの整数となります。
例:2.5時間→3時間</t>
        </r>
      </text>
    </comment>
    <comment ref="F30" authorId="0" shapeId="0">
      <text>
        <r>
          <rPr>
            <b/>
            <sz val="9"/>
            <color indexed="81"/>
            <rFont val="MS P ゴシック"/>
            <family val="3"/>
            <charset val="128"/>
          </rPr>
          <t>利用時間については、
切上げの整数となります。
例:2.5時間→3時間</t>
        </r>
      </text>
    </comment>
    <comment ref="F31" authorId="0" shapeId="0">
      <text>
        <r>
          <rPr>
            <b/>
            <sz val="9"/>
            <color indexed="81"/>
            <rFont val="MS P ゴシック"/>
            <family val="3"/>
            <charset val="128"/>
          </rPr>
          <t>利用時間については、
切上げの整数となります。
例:2.5時間→3時間</t>
        </r>
      </text>
    </comment>
    <comment ref="F32" authorId="0" shapeId="0">
      <text>
        <r>
          <rPr>
            <b/>
            <sz val="9"/>
            <color indexed="81"/>
            <rFont val="MS P ゴシック"/>
            <family val="3"/>
            <charset val="128"/>
          </rPr>
          <t>利用時間については、
切上げの整数となります。
例:2.5時間→3時間</t>
        </r>
      </text>
    </comment>
    <comment ref="F33" authorId="0" shapeId="0">
      <text>
        <r>
          <rPr>
            <b/>
            <sz val="9"/>
            <color indexed="81"/>
            <rFont val="MS P ゴシック"/>
            <family val="3"/>
            <charset val="128"/>
          </rPr>
          <t>野外炊事を行う班の数をご記入ください。</t>
        </r>
      </text>
    </comment>
    <comment ref="H33" authorId="0" shapeId="0">
      <text>
        <r>
          <rPr>
            <b/>
            <sz val="9"/>
            <color indexed="81"/>
            <rFont val="MS P ゴシック"/>
            <family val="3"/>
            <charset val="128"/>
          </rPr>
          <t>野外炊事を行う回数をご記入ください。</t>
        </r>
      </text>
    </comment>
    <comment ref="G35" authorId="0" shapeId="0">
      <text>
        <r>
          <rPr>
            <b/>
            <sz val="9"/>
            <color indexed="81"/>
            <rFont val="MS P ゴシック"/>
            <family val="3"/>
            <charset val="128"/>
          </rPr>
          <t xml:space="preserve">冷暖房の利用可能時期
冷房　原則　６～９月
暖房　原則　11月～３月
利用時間については、
切上げの整数となります。
例:2.5時間→3時間
</t>
        </r>
      </text>
    </comment>
    <comment ref="G36" authorId="0" shapeId="0">
      <text>
        <r>
          <rPr>
            <b/>
            <sz val="9"/>
            <color indexed="81"/>
            <rFont val="MS P ゴシック"/>
            <family val="3"/>
            <charset val="128"/>
          </rPr>
          <t>冷暖房の利用可能時期
冷房　原則　６～９月
暖房　原則　11月～３月
利用時間については、
切上げの整数となります。
例:2.5時間→3時間</t>
        </r>
      </text>
    </comment>
    <comment ref="G37" authorId="0" shapeId="0">
      <text>
        <r>
          <rPr>
            <b/>
            <sz val="9"/>
            <color indexed="81"/>
            <rFont val="MS P ゴシック"/>
            <family val="3"/>
            <charset val="128"/>
          </rPr>
          <t>冷暖房の利用可能時期
冷房　原則　６～９月
暖房　原則　11月～３月
利用時間については、
切上げの整数となります。
例:2.5時間→3時間</t>
        </r>
      </text>
    </comment>
    <comment ref="C38" authorId="0" shapeId="0">
      <text>
        <r>
          <rPr>
            <sz val="9"/>
            <color indexed="81"/>
            <rFont val="MS P ゴシック"/>
            <family val="3"/>
            <charset val="128"/>
          </rPr>
          <t>特別な事情や屋島少年自然の家との協議後の決定事項等あればご記入ください。</t>
        </r>
      </text>
    </comment>
  </commentList>
</comments>
</file>

<file path=xl/comments2.xml><?xml version="1.0" encoding="utf-8"?>
<comments xmlns="http://schemas.openxmlformats.org/spreadsheetml/2006/main">
  <authors>
    <author>作成者</author>
  </authors>
  <commentList>
    <comment ref="C23" authorId="0" shapeId="0">
      <text>
        <r>
          <rPr>
            <b/>
            <sz val="9"/>
            <color indexed="81"/>
            <rFont val="MS P ゴシック"/>
            <family val="3"/>
            <charset val="128"/>
          </rPr>
          <t>特別な支援を要する児童、その他連絡事項がある場合、こちらにご記入ください。</t>
        </r>
      </text>
    </comment>
    <comment ref="CP24" authorId="0" shapeId="0">
      <text>
        <r>
          <rPr>
            <b/>
            <sz val="8"/>
            <color indexed="81"/>
            <rFont val="MS P ゴシック"/>
            <family val="3"/>
            <charset val="128"/>
          </rPr>
          <t>【注文】は
「アレルギーがある者が別の弁当を注文」を指す。
【持参】は
「アレルギーがある者が弁当を持参」を指す。</t>
        </r>
      </text>
    </comment>
  </commentList>
</comments>
</file>

<file path=xl/sharedStrings.xml><?xml version="1.0" encoding="utf-8"?>
<sst xmlns="http://schemas.openxmlformats.org/spreadsheetml/2006/main" count="699" uniqueCount="306">
  <si>
    <t>月</t>
    <rPh sb="0" eb="1">
      <t>ガツ</t>
    </rPh>
    <phoneticPr fontId="1"/>
  </si>
  <si>
    <t>日</t>
    <rPh sb="0" eb="1">
      <t>ニチ</t>
    </rPh>
    <phoneticPr fontId="1"/>
  </si>
  <si>
    <t>か</t>
    <phoneticPr fontId="1"/>
  </si>
  <si>
    <t>ら</t>
    <phoneticPr fontId="1"/>
  </si>
  <si>
    <t>入</t>
    <rPh sb="0" eb="1">
      <t>ニュウ</t>
    </rPh>
    <phoneticPr fontId="1"/>
  </si>
  <si>
    <t>所</t>
    <rPh sb="0" eb="1">
      <t>ショ</t>
    </rPh>
    <phoneticPr fontId="1"/>
  </si>
  <si>
    <t>時</t>
    <rPh sb="0" eb="1">
      <t>ジ</t>
    </rPh>
    <phoneticPr fontId="1"/>
  </si>
  <si>
    <t>分</t>
    <rPh sb="0" eb="1">
      <t>フン</t>
    </rPh>
    <phoneticPr fontId="1"/>
  </si>
  <si>
    <t>備考</t>
    <rPh sb="0" eb="2">
      <t>ビコウ</t>
    </rPh>
    <phoneticPr fontId="1"/>
  </si>
  <si>
    <t>利用目的</t>
    <rPh sb="0" eb="2">
      <t>リヨウ</t>
    </rPh>
    <rPh sb="2" eb="4">
      <t>モクテキ</t>
    </rPh>
    <phoneticPr fontId="1"/>
  </si>
  <si>
    <t>利用期間</t>
    <rPh sb="0" eb="2">
      <t>リヨウ</t>
    </rPh>
    <rPh sb="2" eb="4">
      <t>キカン</t>
    </rPh>
    <phoneticPr fontId="1"/>
  </si>
  <si>
    <t>利用区分</t>
    <rPh sb="0" eb="2">
      <t>リヨウ</t>
    </rPh>
    <rPh sb="2" eb="4">
      <t>クブン</t>
    </rPh>
    <phoneticPr fontId="1"/>
  </si>
  <si>
    <t>指導者職氏名</t>
    <rPh sb="0" eb="3">
      <t>シドウシャ</t>
    </rPh>
    <rPh sb="3" eb="4">
      <t>ショク</t>
    </rPh>
    <rPh sb="4" eb="6">
      <t>シメイ</t>
    </rPh>
    <phoneticPr fontId="1"/>
  </si>
  <si>
    <t>一般</t>
    <rPh sb="0" eb="2">
      <t>イッパン</t>
    </rPh>
    <phoneticPr fontId="1"/>
  </si>
  <si>
    <t>　香川県立屋島少年自然の家所長　殿</t>
    <rPh sb="1" eb="5">
      <t>カガワケンリツ</t>
    </rPh>
    <rPh sb="5" eb="7">
      <t>ヤシマ</t>
    </rPh>
    <rPh sb="7" eb="9">
      <t>ショウネン</t>
    </rPh>
    <rPh sb="9" eb="11">
      <t>シゼン</t>
    </rPh>
    <rPh sb="12" eb="13">
      <t>イエ</t>
    </rPh>
    <rPh sb="13" eb="15">
      <t>ショチョウ</t>
    </rPh>
    <rPh sb="16" eb="17">
      <t>ドノ</t>
    </rPh>
    <phoneticPr fontId="1"/>
  </si>
  <si>
    <t>申請者住所</t>
    <rPh sb="0" eb="2">
      <t>シンセイ</t>
    </rPh>
    <rPh sb="2" eb="3">
      <t>シャ</t>
    </rPh>
    <rPh sb="3" eb="5">
      <t>ジュウショ</t>
    </rPh>
    <phoneticPr fontId="1"/>
  </si>
  <si>
    <t>申請者職氏名</t>
    <rPh sb="0" eb="2">
      <t>シンセイ</t>
    </rPh>
    <rPh sb="2" eb="3">
      <t>シャ</t>
    </rPh>
    <rPh sb="3" eb="4">
      <t>ショク</t>
    </rPh>
    <rPh sb="4" eb="6">
      <t>シメイ</t>
    </rPh>
    <phoneticPr fontId="1"/>
  </si>
  <si>
    <t>団体名</t>
    <rPh sb="0" eb="2">
      <t>ダンタイ</t>
    </rPh>
    <rPh sb="2" eb="3">
      <t>メイ</t>
    </rPh>
    <phoneticPr fontId="1"/>
  </si>
  <si>
    <t>年</t>
    <rPh sb="0" eb="1">
      <t>ネン</t>
    </rPh>
    <phoneticPr fontId="1"/>
  </si>
  <si>
    <t>退</t>
    <rPh sb="0" eb="1">
      <t>タイ</t>
    </rPh>
    <phoneticPr fontId="1"/>
  </si>
  <si>
    <t>区　　　　　　分</t>
    <rPh sb="0" eb="1">
      <t>ク</t>
    </rPh>
    <rPh sb="7" eb="8">
      <t>ブン</t>
    </rPh>
    <phoneticPr fontId="5"/>
  </si>
  <si>
    <t>単　　位</t>
    <rPh sb="0" eb="1">
      <t>タン</t>
    </rPh>
    <rPh sb="3" eb="4">
      <t>クライ</t>
    </rPh>
    <phoneticPr fontId="5"/>
  </si>
  <si>
    <t>条例規則
で定める
使用料</t>
    <rPh sb="0" eb="2">
      <t>ジョウレイ</t>
    </rPh>
    <rPh sb="2" eb="4">
      <t>キソク</t>
    </rPh>
    <rPh sb="6" eb="7">
      <t>サダ</t>
    </rPh>
    <rPh sb="10" eb="13">
      <t>シヨウリョウ</t>
    </rPh>
    <phoneticPr fontId="5"/>
  </si>
  <si>
    <t>目的等により減免がある場合の使用料</t>
    <rPh sb="0" eb="2">
      <t>モクテキ</t>
    </rPh>
    <rPh sb="2" eb="3">
      <t>トウ</t>
    </rPh>
    <rPh sb="6" eb="8">
      <t>ゲンメン</t>
    </rPh>
    <rPh sb="11" eb="13">
      <t>バアイ</t>
    </rPh>
    <rPh sb="14" eb="16">
      <t>シヨウ</t>
    </rPh>
    <rPh sb="16" eb="17">
      <t>リョウ</t>
    </rPh>
    <phoneticPr fontId="5"/>
  </si>
  <si>
    <t>学校行事（県内）</t>
    <rPh sb="0" eb="2">
      <t>ガッコウ</t>
    </rPh>
    <rPh sb="2" eb="4">
      <t>ギョウジ</t>
    </rPh>
    <rPh sb="5" eb="7">
      <t>ケンナイ</t>
    </rPh>
    <phoneticPr fontId="5"/>
  </si>
  <si>
    <t>香川県教育委員会主催事業</t>
    <rPh sb="0" eb="3">
      <t>カガワケン</t>
    </rPh>
    <rPh sb="3" eb="5">
      <t>キョウイク</t>
    </rPh>
    <rPh sb="5" eb="8">
      <t>イインカイ</t>
    </rPh>
    <rPh sb="8" eb="10">
      <t>シュサイ</t>
    </rPh>
    <rPh sb="10" eb="12">
      <t>ジギョウ</t>
    </rPh>
    <phoneticPr fontId="5"/>
  </si>
  <si>
    <t>当所の
主催事業</t>
    <rPh sb="0" eb="2">
      <t>トウショ</t>
    </rPh>
    <rPh sb="4" eb="6">
      <t>シュサイ</t>
    </rPh>
    <rPh sb="6" eb="8">
      <t>ジギョウ</t>
    </rPh>
    <phoneticPr fontId="5"/>
  </si>
  <si>
    <t>幼稚園
小学校
中学校</t>
    <rPh sb="0" eb="3">
      <t>ヨウチエン</t>
    </rPh>
    <rPh sb="4" eb="7">
      <t>ショウガッコウ</t>
    </rPh>
    <rPh sb="8" eb="11">
      <t>チュウガッコウ</t>
    </rPh>
    <phoneticPr fontId="5"/>
  </si>
  <si>
    <t>高校</t>
    <rPh sb="0" eb="2">
      <t>コウコウ</t>
    </rPh>
    <phoneticPr fontId="5"/>
  </si>
  <si>
    <t>宿泊施設</t>
    <rPh sb="0" eb="2">
      <t>シュクハク</t>
    </rPh>
    <rPh sb="2" eb="4">
      <t>シセツ</t>
    </rPh>
    <phoneticPr fontId="5"/>
  </si>
  <si>
    <t xml:space="preserve"> 一　般</t>
    <rPh sb="1" eb="2">
      <t>イチ</t>
    </rPh>
    <rPh sb="3" eb="4">
      <t>パン</t>
    </rPh>
    <phoneticPr fontId="5"/>
  </si>
  <si>
    <t>１人につき
１泊</t>
    <rPh sb="1" eb="2">
      <t>ニン</t>
    </rPh>
    <rPh sb="7" eb="8">
      <t>ハク</t>
    </rPh>
    <phoneticPr fontId="5"/>
  </si>
  <si>
    <t xml:space="preserve"> 児童生徒</t>
    <rPh sb="1" eb="3">
      <t>ジドウ</t>
    </rPh>
    <rPh sb="3" eb="5">
      <t>セイト</t>
    </rPh>
    <phoneticPr fontId="5"/>
  </si>
  <si>
    <t>高等学校生徒</t>
    <rPh sb="0" eb="2">
      <t>コウトウ</t>
    </rPh>
    <rPh sb="2" eb="4">
      <t>ガッコウ</t>
    </rPh>
    <rPh sb="4" eb="6">
      <t>セイト</t>
    </rPh>
    <phoneticPr fontId="5"/>
  </si>
  <si>
    <t>４４０</t>
    <phoneticPr fontId="5"/>
  </si>
  <si>
    <t>中学校生徒</t>
    <rPh sb="0" eb="3">
      <t>チュウガッコウ</t>
    </rPh>
    <rPh sb="3" eb="5">
      <t>セイト</t>
    </rPh>
    <phoneticPr fontId="5"/>
  </si>
  <si>
    <t>３６０</t>
    <phoneticPr fontId="5"/>
  </si>
  <si>
    <t>小学校児童以下</t>
    <rPh sb="0" eb="3">
      <t>ショウガッコウ</t>
    </rPh>
    <rPh sb="3" eb="5">
      <t>ジドウ</t>
    </rPh>
    <rPh sb="5" eb="7">
      <t>イカ</t>
    </rPh>
    <phoneticPr fontId="5"/>
  </si>
  <si>
    <t>３４０</t>
    <phoneticPr fontId="5"/>
  </si>
  <si>
    <t>２５０</t>
    <phoneticPr fontId="5"/>
  </si>
  <si>
    <t xml:space="preserve"> 冷　房　料</t>
    <rPh sb="1" eb="2">
      <t>ヒヤ</t>
    </rPh>
    <rPh sb="3" eb="4">
      <t>フサ</t>
    </rPh>
    <rPh sb="5" eb="6">
      <t>リョウ</t>
    </rPh>
    <phoneticPr fontId="5"/>
  </si>
  <si>
    <t>１７０</t>
    <phoneticPr fontId="5"/>
  </si>
  <si>
    <t xml:space="preserve"> 暖　房　料</t>
    <rPh sb="1" eb="2">
      <t>ダン</t>
    </rPh>
    <rPh sb="3" eb="4">
      <t>フサ</t>
    </rPh>
    <rPh sb="5" eb="6">
      <t>リョウ</t>
    </rPh>
    <phoneticPr fontId="5"/>
  </si>
  <si>
    <t>６０</t>
    <phoneticPr fontId="5"/>
  </si>
  <si>
    <t>体育館</t>
    <rPh sb="0" eb="3">
      <t>タイイクカン</t>
    </rPh>
    <phoneticPr fontId="5"/>
  </si>
  <si>
    <t xml:space="preserve"> 専用使用
 の場合</t>
    <rPh sb="1" eb="3">
      <t>センヨウ</t>
    </rPh>
    <rPh sb="3" eb="5">
      <t>シヨウ</t>
    </rPh>
    <rPh sb="8" eb="10">
      <t>バアイ</t>
    </rPh>
    <phoneticPr fontId="5"/>
  </si>
  <si>
    <t>１時間当たり</t>
    <rPh sb="1" eb="3">
      <t>ジカン</t>
    </rPh>
    <rPh sb="3" eb="4">
      <t>ア</t>
    </rPh>
    <phoneticPr fontId="5"/>
  </si>
  <si>
    <t>９３０</t>
    <phoneticPr fontId="5"/>
  </si>
  <si>
    <t>１，１８０</t>
    <phoneticPr fontId="5"/>
  </si>
  <si>
    <t xml:space="preserve"> 専用使用
 でない場合</t>
    <rPh sb="1" eb="3">
      <t>センヨウ</t>
    </rPh>
    <rPh sb="3" eb="5">
      <t>シヨウ</t>
    </rPh>
    <rPh sb="10" eb="12">
      <t>バアイ</t>
    </rPh>
    <phoneticPr fontId="5"/>
  </si>
  <si>
    <t>バレーコート１面につき
１時間当たり</t>
    <rPh sb="7" eb="8">
      <t>メン</t>
    </rPh>
    <rPh sb="13" eb="15">
      <t>ジカン</t>
    </rPh>
    <rPh sb="15" eb="16">
      <t>ア</t>
    </rPh>
    <phoneticPr fontId="5"/>
  </si>
  <si>
    <t>５８０</t>
    <phoneticPr fontId="5"/>
  </si>
  <si>
    <t>会議室</t>
    <rPh sb="0" eb="3">
      <t>カイギシツ</t>
    </rPh>
    <phoneticPr fontId="5"/>
  </si>
  <si>
    <t xml:space="preserve"> 大研修室</t>
    <rPh sb="1" eb="5">
      <t>ダイケンシュウシツ</t>
    </rPh>
    <phoneticPr fontId="5"/>
  </si>
  <si>
    <t>１室につき
１時間当たり</t>
    <rPh sb="1" eb="2">
      <t>シツ</t>
    </rPh>
    <rPh sb="7" eb="9">
      <t>ジカン</t>
    </rPh>
    <rPh sb="9" eb="10">
      <t>ア</t>
    </rPh>
    <phoneticPr fontId="5"/>
  </si>
  <si>
    <t>８時間を
超える場合</t>
    <rPh sb="1" eb="3">
      <t>ジカン</t>
    </rPh>
    <rPh sb="5" eb="6">
      <t>コ</t>
    </rPh>
    <rPh sb="8" eb="10">
      <t>バアイ</t>
    </rPh>
    <phoneticPr fontId="5"/>
  </si>
  <si>
    <t xml:space="preserve"> ２Ｆ会議室
 ３Ｆ研修室</t>
    <rPh sb="3" eb="6">
      <t>カイギシツ</t>
    </rPh>
    <rPh sb="10" eb="13">
      <t>ケンシュウシツ</t>
    </rPh>
    <phoneticPr fontId="5"/>
  </si>
  <si>
    <t>　　１４０</t>
    <phoneticPr fontId="5"/>
  </si>
  <si>
    <t>１，１２０</t>
    <phoneticPr fontId="5"/>
  </si>
  <si>
    <t>大研修室</t>
    <rPh sb="0" eb="4">
      <t>ダイケンシュウシツ</t>
    </rPh>
    <phoneticPr fontId="5"/>
  </si>
  <si>
    <t>６５０</t>
    <phoneticPr fontId="5"/>
  </si>
  <si>
    <t>２Ｆ会議室</t>
    <rPh sb="2" eb="5">
      <t>カイギシツ</t>
    </rPh>
    <phoneticPr fontId="5"/>
  </si>
  <si>
    <t>４００</t>
    <phoneticPr fontId="5"/>
  </si>
  <si>
    <t>３Ｆ研修室</t>
    <rPh sb="2" eb="5">
      <t>ケンシュウシツ</t>
    </rPh>
    <phoneticPr fontId="5"/>
  </si>
  <si>
    <t>６００</t>
    <phoneticPr fontId="5"/>
  </si>
  <si>
    <t>８７０</t>
    <phoneticPr fontId="5"/>
  </si>
  <si>
    <t>８４０</t>
    <phoneticPr fontId="5"/>
  </si>
  <si>
    <t>塩水プール</t>
    <rPh sb="0" eb="2">
      <t>エンスイ</t>
    </rPh>
    <phoneticPr fontId="5"/>
  </si>
  <si>
    <t>一　　般</t>
    <rPh sb="0" eb="1">
      <t>イチ</t>
    </rPh>
    <rPh sb="3" eb="4">
      <t>パン</t>
    </rPh>
    <phoneticPr fontId="5"/>
  </si>
  <si>
    <t>８，９２０</t>
  </si>
  <si>
    <t>８，９２０</t>
    <phoneticPr fontId="5"/>
  </si>
  <si>
    <t>13:00～17:00</t>
    <phoneticPr fontId="5"/>
  </si>
  <si>
    <t>児童生徒</t>
    <rPh sb="0" eb="2">
      <t>ジドウ</t>
    </rPh>
    <rPh sb="2" eb="4">
      <t>セイト</t>
    </rPh>
    <phoneticPr fontId="5"/>
  </si>
  <si>
    <t>５，９４０</t>
    <phoneticPr fontId="5"/>
  </si>
  <si>
    <t>５，９４０</t>
  </si>
  <si>
    <t>１人につき
１回
４時間以内</t>
    <rPh sb="1" eb="2">
      <t>ニン</t>
    </rPh>
    <rPh sb="7" eb="8">
      <t>カイ</t>
    </rPh>
    <rPh sb="10" eb="12">
      <t>ジカン</t>
    </rPh>
    <rPh sb="12" eb="14">
      <t>イナイ</t>
    </rPh>
    <phoneticPr fontId="5"/>
  </si>
  <si>
    <t>　　１１０</t>
    <phoneticPr fontId="5"/>
  </si>
  <si>
    <t>７０</t>
    <phoneticPr fontId="5"/>
  </si>
  <si>
    <t>設備・物品</t>
    <rPh sb="0" eb="2">
      <t>セツビ</t>
    </rPh>
    <rPh sb="3" eb="5">
      <t>ブッピン</t>
    </rPh>
    <phoneticPr fontId="5"/>
  </si>
  <si>
    <t xml:space="preserve"> キャンプ場（テントを含む）</t>
    <rPh sb="5" eb="6">
      <t>ジョウ</t>
    </rPh>
    <rPh sb="11" eb="12">
      <t>フク</t>
    </rPh>
    <phoneticPr fontId="5"/>
  </si>
  <si>
    <t>１張につき
１泊</t>
    <rPh sb="1" eb="2">
      <t>ハ</t>
    </rPh>
    <rPh sb="7" eb="8">
      <t>ハク</t>
    </rPh>
    <phoneticPr fontId="5"/>
  </si>
  <si>
    <t>宿泊施設
と同額</t>
    <rPh sb="0" eb="2">
      <t>シュクハク</t>
    </rPh>
    <rPh sb="2" eb="4">
      <t>シセツ</t>
    </rPh>
    <rPh sb="6" eb="8">
      <t>ドウガク</t>
    </rPh>
    <phoneticPr fontId="5"/>
  </si>
  <si>
    <t>３５０</t>
    <phoneticPr fontId="5"/>
  </si>
  <si>
    <t xml:space="preserve"> キャンプ用
 寝具</t>
    <rPh sb="5" eb="6">
      <t>ヨウ</t>
    </rPh>
    <rPh sb="8" eb="10">
      <t>シング</t>
    </rPh>
    <phoneticPr fontId="5"/>
  </si>
  <si>
    <t>一　　　般</t>
    <rPh sb="0" eb="1">
      <t>イチ</t>
    </rPh>
    <rPh sb="4" eb="5">
      <t>パン</t>
    </rPh>
    <phoneticPr fontId="5"/>
  </si>
  <si>
    <t>１式につき
１泊</t>
    <rPh sb="1" eb="2">
      <t>シキ</t>
    </rPh>
    <rPh sb="7" eb="8">
      <t>ハク</t>
    </rPh>
    <phoneticPr fontId="5"/>
  </si>
  <si>
    <t>高校生徒以下</t>
    <rPh sb="0" eb="2">
      <t>コウコウ</t>
    </rPh>
    <rPh sb="2" eb="4">
      <t>セイト</t>
    </rPh>
    <rPh sb="4" eb="6">
      <t>イカ</t>
    </rPh>
    <phoneticPr fontId="5"/>
  </si>
  <si>
    <t>２２０</t>
    <phoneticPr fontId="5"/>
  </si>
  <si>
    <t xml:space="preserve"> キャンプ用炊事用具</t>
    <rPh sb="5" eb="6">
      <t>ヨウ</t>
    </rPh>
    <rPh sb="6" eb="8">
      <t>スイジ</t>
    </rPh>
    <rPh sb="8" eb="10">
      <t>ヨウグ</t>
    </rPh>
    <phoneticPr fontId="5"/>
  </si>
  <si>
    <t>１式につき
食事１回</t>
    <rPh sb="1" eb="2">
      <t>シキ</t>
    </rPh>
    <rPh sb="6" eb="8">
      <t>ショクジ</t>
    </rPh>
    <rPh sb="9" eb="10">
      <t>カイ</t>
    </rPh>
    <phoneticPr fontId="5"/>
  </si>
  <si>
    <t>２３０</t>
    <phoneticPr fontId="5"/>
  </si>
  <si>
    <t>１艇につき
４時間当たり</t>
    <rPh sb="1" eb="2">
      <t>テイ</t>
    </rPh>
    <rPh sb="7" eb="9">
      <t>ジカン</t>
    </rPh>
    <rPh sb="9" eb="10">
      <t>ア</t>
    </rPh>
    <phoneticPr fontId="5"/>
  </si>
  <si>
    <t xml:space="preserve"> 自転車</t>
    <rPh sb="1" eb="4">
      <t>ジテンシャ</t>
    </rPh>
    <phoneticPr fontId="5"/>
  </si>
  <si>
    <t>１台につき
４時間当たり</t>
    <rPh sb="1" eb="2">
      <t>ダイ</t>
    </rPh>
    <rPh sb="7" eb="9">
      <t>ジカン</t>
    </rPh>
    <rPh sb="9" eb="10">
      <t>ア</t>
    </rPh>
    <phoneticPr fontId="5"/>
  </si>
  <si>
    <t>　　１３０</t>
    <phoneticPr fontId="5"/>
  </si>
  <si>
    <t>５２０</t>
    <phoneticPr fontId="5"/>
  </si>
  <si>
    <t xml:space="preserve">  9:00～17:00</t>
    <phoneticPr fontId="5"/>
  </si>
  <si>
    <t>４６０</t>
    <phoneticPr fontId="5"/>
  </si>
  <si>
    <t xml:space="preserve"> 17:00～21:00</t>
    <phoneticPr fontId="5"/>
  </si>
  <si>
    <t>４，６４０</t>
    <phoneticPr fontId="5"/>
  </si>
  <si>
    <t>５６０</t>
    <phoneticPr fontId="5"/>
  </si>
  <si>
    <t>9:00～13:00</t>
    <phoneticPr fontId="5"/>
  </si>
  <si>
    <t>２００</t>
    <phoneticPr fontId="5"/>
  </si>
  <si>
    <t xml:space="preserve"> カッター</t>
    <phoneticPr fontId="5"/>
  </si>
  <si>
    <t>１，４１０</t>
    <phoneticPr fontId="5"/>
  </si>
  <si>
    <t>２４０</t>
    <phoneticPr fontId="5"/>
  </si>
  <si>
    <t>３９０</t>
    <phoneticPr fontId="5"/>
  </si>
  <si>
    <t>１１０</t>
    <phoneticPr fontId="5"/>
  </si>
  <si>
    <t>　　　７０</t>
    <phoneticPr fontId="5"/>
  </si>
  <si>
    <t>９３０</t>
  </si>
  <si>
    <t>１７０</t>
  </si>
  <si>
    <t>６５０</t>
  </si>
  <si>
    <t>４００</t>
  </si>
  <si>
    <t>６００</t>
  </si>
  <si>
    <t>３９０</t>
  </si>
  <si>
    <t>５８０</t>
  </si>
  <si>
    <t>３６０</t>
    <phoneticPr fontId="1"/>
  </si>
  <si>
    <t>２５０</t>
    <phoneticPr fontId="5"/>
  </si>
  <si>
    <t>中学校集団
宿泊学習　2泊</t>
    <rPh sb="0" eb="3">
      <t>チュウガッコウ</t>
    </rPh>
    <rPh sb="3" eb="5">
      <t>シュウダン</t>
    </rPh>
    <rPh sb="6" eb="8">
      <t>シュクハク</t>
    </rPh>
    <rPh sb="8" eb="10">
      <t>ガクシュウ</t>
    </rPh>
    <rPh sb="12" eb="13">
      <t>ハク</t>
    </rPh>
    <phoneticPr fontId="5"/>
  </si>
  <si>
    <t>中学校集団
宿泊学習　3泊</t>
    <rPh sb="0" eb="3">
      <t>チュウガッコウ</t>
    </rPh>
    <rPh sb="3" eb="5">
      <t>シュウダン</t>
    </rPh>
    <rPh sb="6" eb="8">
      <t>シュクハク</t>
    </rPh>
    <rPh sb="8" eb="10">
      <t>ガクシュウ</t>
    </rPh>
    <rPh sb="12" eb="13">
      <t>ハク</t>
    </rPh>
    <phoneticPr fontId="5"/>
  </si>
  <si>
    <t>料金表番号</t>
    <rPh sb="0" eb="2">
      <t>リョウキン</t>
    </rPh>
    <rPh sb="2" eb="3">
      <t>ヒョウ</t>
    </rPh>
    <rPh sb="3" eb="5">
      <t>バンゴウ</t>
    </rPh>
    <phoneticPr fontId="1"/>
  </si>
  <si>
    <t>(注)　0とは、香川県立屋島少年自然の家管理運営規則第１２条による減免
　　　中学校集団宿泊学習は、香川県集団宿泊学習計画により実施する事業。
　　　中学校集団宿泊学習における生徒の宿泊料単価は、３泊の場合は２５０円、２泊の場合は３６０円とする。</t>
    <rPh sb="1" eb="2">
      <t>チュウ</t>
    </rPh>
    <rPh sb="8" eb="11">
      <t>カガワケン</t>
    </rPh>
    <rPh sb="11" eb="12">
      <t>リツ</t>
    </rPh>
    <rPh sb="12" eb="14">
      <t>ヤシマ</t>
    </rPh>
    <rPh sb="14" eb="16">
      <t>ショウネン</t>
    </rPh>
    <rPh sb="16" eb="18">
      <t>シゼン</t>
    </rPh>
    <rPh sb="19" eb="20">
      <t>イエ</t>
    </rPh>
    <rPh sb="20" eb="22">
      <t>カンリ</t>
    </rPh>
    <rPh sb="22" eb="24">
      <t>ウンエイ</t>
    </rPh>
    <rPh sb="24" eb="26">
      <t>キソク</t>
    </rPh>
    <rPh sb="26" eb="27">
      <t>ダイ</t>
    </rPh>
    <rPh sb="29" eb="30">
      <t>ジョウ</t>
    </rPh>
    <rPh sb="33" eb="35">
      <t>ゲンメン</t>
    </rPh>
    <rPh sb="39" eb="42">
      <t>チュウガッコウ</t>
    </rPh>
    <rPh sb="42" eb="44">
      <t>シュウダン</t>
    </rPh>
    <rPh sb="44" eb="46">
      <t>シュクハク</t>
    </rPh>
    <rPh sb="46" eb="48">
      <t>ガクシュウ</t>
    </rPh>
    <rPh sb="50" eb="53">
      <t>カガワケン</t>
    </rPh>
    <rPh sb="53" eb="55">
      <t>シュウダン</t>
    </rPh>
    <rPh sb="55" eb="57">
      <t>シュクハク</t>
    </rPh>
    <rPh sb="57" eb="59">
      <t>ガクシュウ</t>
    </rPh>
    <rPh sb="59" eb="61">
      <t>ケイカク</t>
    </rPh>
    <rPh sb="64" eb="66">
      <t>ジッシ</t>
    </rPh>
    <rPh sb="68" eb="70">
      <t>ジギョウ</t>
    </rPh>
    <rPh sb="75" eb="78">
      <t>チュウガッコウ</t>
    </rPh>
    <rPh sb="78" eb="80">
      <t>シュウダン</t>
    </rPh>
    <rPh sb="80" eb="82">
      <t>シュクハク</t>
    </rPh>
    <rPh sb="82" eb="84">
      <t>ガクシュウ</t>
    </rPh>
    <rPh sb="88" eb="90">
      <t>セイト</t>
    </rPh>
    <rPh sb="91" eb="94">
      <t>シュクハクリョウ</t>
    </rPh>
    <rPh sb="94" eb="96">
      <t>タンカ</t>
    </rPh>
    <rPh sb="99" eb="100">
      <t>ハク</t>
    </rPh>
    <rPh sb="101" eb="103">
      <t>バアイ</t>
    </rPh>
    <rPh sb="107" eb="108">
      <t>エン</t>
    </rPh>
    <rPh sb="110" eb="111">
      <t>ハク</t>
    </rPh>
    <rPh sb="112" eb="114">
      <t>バアイ</t>
    </rPh>
    <rPh sb="118" eb="119">
      <t>エン</t>
    </rPh>
    <phoneticPr fontId="5"/>
  </si>
  <si>
    <t>下記の欄にご入力お願いいたします。</t>
    <rPh sb="0" eb="2">
      <t>カキ</t>
    </rPh>
    <rPh sb="3" eb="4">
      <t>ラン</t>
    </rPh>
    <rPh sb="6" eb="8">
      <t>ニュウリョク</t>
    </rPh>
    <rPh sb="9" eb="10">
      <t>ネガ</t>
    </rPh>
    <phoneticPr fontId="1"/>
  </si>
  <si>
    <t>入所
時間</t>
    <rPh sb="0" eb="2">
      <t>ニュウショ</t>
    </rPh>
    <rPh sb="3" eb="5">
      <t>ジカン</t>
    </rPh>
    <phoneticPr fontId="1"/>
  </si>
  <si>
    <t>退所
時間</t>
    <rPh sb="0" eb="2">
      <t>タイショ</t>
    </rPh>
    <rPh sb="3" eb="5">
      <t>ジカン</t>
    </rPh>
    <phoneticPr fontId="1"/>
  </si>
  <si>
    <t>免除</t>
  </si>
  <si>
    <t>入退所時刻</t>
    <rPh sb="0" eb="1">
      <t>ニュウ</t>
    </rPh>
    <rPh sb="1" eb="3">
      <t>タイショ</t>
    </rPh>
    <rPh sb="3" eb="5">
      <t>ジコク</t>
    </rPh>
    <phoneticPr fontId="1"/>
  </si>
  <si>
    <t>ま</t>
    <phoneticPr fontId="1"/>
  </si>
  <si>
    <t>で</t>
    <phoneticPr fontId="1"/>
  </si>
  <si>
    <r>
      <t>※</t>
    </r>
    <r>
      <rPr>
        <sz val="11"/>
        <color rgb="FFFF0000"/>
        <rFont val="ＭＳ Ｐゴシック"/>
        <family val="3"/>
        <charset val="128"/>
        <scheme val="minor"/>
      </rPr>
      <t>赤枠　　</t>
    </r>
    <r>
      <rPr>
        <sz val="11"/>
        <color theme="1"/>
        <rFont val="ＭＳ Ｐゴシック"/>
        <family val="2"/>
        <charset val="128"/>
        <scheme val="minor"/>
      </rPr>
      <t>の必要な部分にのみご入力ください。</t>
    </r>
    <rPh sb="1" eb="2">
      <t>アカ</t>
    </rPh>
    <rPh sb="2" eb="3">
      <t>ワク</t>
    </rPh>
    <rPh sb="6" eb="8">
      <t>ヒツヨウ</t>
    </rPh>
    <rPh sb="9" eb="11">
      <t>ブブン</t>
    </rPh>
    <rPh sb="15" eb="17">
      <t>ニュウリョク</t>
    </rPh>
    <phoneticPr fontId="1"/>
  </si>
  <si>
    <t>令</t>
    <rPh sb="0" eb="1">
      <t>レイ</t>
    </rPh>
    <phoneticPr fontId="1"/>
  </si>
  <si>
    <t>和</t>
    <rPh sb="0" eb="1">
      <t>ワ</t>
    </rPh>
    <phoneticPr fontId="1"/>
  </si>
  <si>
    <t>書類作成年月日</t>
    <rPh sb="0" eb="2">
      <t>ショルイ</t>
    </rPh>
    <rPh sb="2" eb="4">
      <t>サクセイ</t>
    </rPh>
    <rPh sb="4" eb="7">
      <t>ネンガッピ</t>
    </rPh>
    <rPh sb="5" eb="7">
      <t>ガッピ</t>
    </rPh>
    <phoneticPr fontId="1"/>
  </si>
  <si>
    <t>令和</t>
    <rPh sb="0" eb="1">
      <t>レイ</t>
    </rPh>
    <rPh sb="1" eb="2">
      <t>ワ</t>
    </rPh>
    <phoneticPr fontId="1"/>
  </si>
  <si>
    <t>団体名</t>
    <rPh sb="0" eb="2">
      <t>ダンタイ</t>
    </rPh>
    <rPh sb="2" eb="3">
      <t>メイ</t>
    </rPh>
    <phoneticPr fontId="5"/>
  </si>
  <si>
    <t>連絡先電話</t>
    <rPh sb="0" eb="3">
      <t>レンラクサキ</t>
    </rPh>
    <rPh sb="3" eb="5">
      <t>デンワ</t>
    </rPh>
    <phoneticPr fontId="5"/>
  </si>
  <si>
    <t>利用日</t>
    <rPh sb="0" eb="3">
      <t>リヨウビ</t>
    </rPh>
    <phoneticPr fontId="5"/>
  </si>
  <si>
    <t>月</t>
    <rPh sb="0" eb="1">
      <t>ガツ</t>
    </rPh>
    <phoneticPr fontId="5"/>
  </si>
  <si>
    <t>日</t>
    <rPh sb="0" eb="1">
      <t>ニチ</t>
    </rPh>
    <phoneticPr fontId="5"/>
  </si>
  <si>
    <t>宿泊人数</t>
    <rPh sb="0" eb="2">
      <t>シュクハク</t>
    </rPh>
    <rPh sb="2" eb="4">
      <t>ニンズウ</t>
    </rPh>
    <phoneticPr fontId="5"/>
  </si>
  <si>
    <t>男</t>
    <rPh sb="0" eb="1">
      <t>オトコ</t>
    </rPh>
    <phoneticPr fontId="5"/>
  </si>
  <si>
    <t>女</t>
    <rPh sb="0" eb="1">
      <t>オンナ</t>
    </rPh>
    <phoneticPr fontId="5"/>
  </si>
  <si>
    <t>合計</t>
    <rPh sb="0" eb="2">
      <t>ゴウケイ</t>
    </rPh>
    <phoneticPr fontId="5"/>
  </si>
  <si>
    <t>大人</t>
    <rPh sb="0" eb="2">
      <t>オトナ</t>
    </rPh>
    <phoneticPr fontId="5"/>
  </si>
  <si>
    <t>子ども</t>
    <rPh sb="0" eb="1">
      <t>コ</t>
    </rPh>
    <phoneticPr fontId="5"/>
  </si>
  <si>
    <t>時間</t>
    <rPh sb="0" eb="2">
      <t>ジカン</t>
    </rPh>
    <phoneticPr fontId="5"/>
  </si>
  <si>
    <t>入所日</t>
    <rPh sb="0" eb="2">
      <t>ニュウショ</t>
    </rPh>
    <rPh sb="2" eb="3">
      <t>ヒ</t>
    </rPh>
    <phoneticPr fontId="1"/>
  </si>
  <si>
    <t>香川県立屋島少年自然の家利用許可書</t>
    <rPh sb="0" eb="4">
      <t>カガワケンリツ</t>
    </rPh>
    <rPh sb="4" eb="6">
      <t>ヤシマ</t>
    </rPh>
    <rPh sb="6" eb="8">
      <t>ショウネン</t>
    </rPh>
    <rPh sb="8" eb="10">
      <t>シゼン</t>
    </rPh>
    <rPh sb="11" eb="12">
      <t>イエ</t>
    </rPh>
    <rPh sb="12" eb="14">
      <t>リヨウ</t>
    </rPh>
    <rPh sb="14" eb="16">
      <t>キョカ</t>
    </rPh>
    <rPh sb="16" eb="17">
      <t>ショ</t>
    </rPh>
    <phoneticPr fontId="1"/>
  </si>
  <si>
    <t>香川県立屋島少年自然の家　</t>
    <rPh sb="0" eb="4">
      <t>カガワケンリツ</t>
    </rPh>
    <rPh sb="4" eb="6">
      <t>ヤシマ</t>
    </rPh>
    <rPh sb="6" eb="8">
      <t>ショウネン</t>
    </rPh>
    <rPh sb="8" eb="10">
      <t>シゼン</t>
    </rPh>
    <rPh sb="11" eb="12">
      <t>イエ</t>
    </rPh>
    <phoneticPr fontId="1"/>
  </si>
  <si>
    <t>所 長</t>
    <rPh sb="0" eb="1">
      <t>ショ</t>
    </rPh>
    <rPh sb="2" eb="3">
      <t>チョウ</t>
    </rPh>
    <phoneticPr fontId="1"/>
  </si>
  <si>
    <t>令和</t>
    <rPh sb="0" eb="2">
      <t>レイワ</t>
    </rPh>
    <phoneticPr fontId="1"/>
  </si>
  <si>
    <t>増田　昭宏</t>
    <rPh sb="0" eb="2">
      <t>マスダ</t>
    </rPh>
    <rPh sb="3" eb="5">
      <t>アキヒロ</t>
    </rPh>
    <phoneticPr fontId="1"/>
  </si>
  <si>
    <t>香川県立屋島少年自然の家利用変更申請書</t>
    <rPh sb="0" eb="4">
      <t>カガワケンリツ</t>
    </rPh>
    <rPh sb="4" eb="6">
      <t>ヤシマ</t>
    </rPh>
    <rPh sb="6" eb="8">
      <t>ショウネン</t>
    </rPh>
    <rPh sb="8" eb="10">
      <t>シゼン</t>
    </rPh>
    <rPh sb="11" eb="12">
      <t>イエ</t>
    </rPh>
    <rPh sb="12" eb="14">
      <t>リヨウ</t>
    </rPh>
    <rPh sb="14" eb="16">
      <t>ヘンコウ</t>
    </rPh>
    <rPh sb="16" eb="19">
      <t>シンセイショ</t>
    </rPh>
    <phoneticPr fontId="1"/>
  </si>
  <si>
    <t>　香川県立屋島少年自然の家の管理運営に関する規則第8条第4項の規定に基づき、次のとおり利用変更の申請をします。</t>
    <rPh sb="1" eb="5">
      <t>カガワケンリツ</t>
    </rPh>
    <rPh sb="5" eb="7">
      <t>ヤシマ</t>
    </rPh>
    <rPh sb="7" eb="9">
      <t>ショウネン</t>
    </rPh>
    <rPh sb="9" eb="11">
      <t>シゼン</t>
    </rPh>
    <rPh sb="12" eb="13">
      <t>イエ</t>
    </rPh>
    <rPh sb="14" eb="16">
      <t>カンリ</t>
    </rPh>
    <rPh sb="16" eb="18">
      <t>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5" eb="47">
      <t>ヘンコウ</t>
    </rPh>
    <rPh sb="48" eb="50">
      <t>シンセイ</t>
    </rPh>
    <phoneticPr fontId="1"/>
  </si>
  <si>
    <t>変更の内容</t>
    <rPh sb="0" eb="2">
      <t>ヘンコウ</t>
    </rPh>
    <rPh sb="3" eb="5">
      <t>ナイヨウ</t>
    </rPh>
    <phoneticPr fontId="1"/>
  </si>
  <si>
    <t>変更事項</t>
    <rPh sb="0" eb="4">
      <t>ヘンコウジコウ</t>
    </rPh>
    <phoneticPr fontId="1"/>
  </si>
  <si>
    <t>変更前</t>
    <rPh sb="0" eb="3">
      <t>ヘンコウマエ</t>
    </rPh>
    <phoneticPr fontId="1"/>
  </si>
  <si>
    <t>変更後</t>
    <rPh sb="0" eb="3">
      <t>ヘンコウゴ</t>
    </rPh>
    <phoneticPr fontId="1"/>
  </si>
  <si>
    <t>変更理由</t>
    <rPh sb="0" eb="4">
      <t>ヘンコウリユウ</t>
    </rPh>
    <phoneticPr fontId="1"/>
  </si>
  <si>
    <t>注　　団体使用の場合は、申請者住所及び申請者氏名の欄は、団体の代表者の住所及び職氏名を記入すること。</t>
    <rPh sb="0" eb="1">
      <t>チュウ</t>
    </rPh>
    <rPh sb="3" eb="5">
      <t>ダンタイ</t>
    </rPh>
    <rPh sb="5" eb="7">
      <t>シヨウ</t>
    </rPh>
    <rPh sb="8" eb="10">
      <t>バアイ</t>
    </rPh>
    <rPh sb="12" eb="15">
      <t>シンセイシャ</t>
    </rPh>
    <rPh sb="15" eb="17">
      <t>ジュウショ</t>
    </rPh>
    <rPh sb="17" eb="18">
      <t>オヨ</t>
    </rPh>
    <rPh sb="19" eb="22">
      <t>シンセイシャ</t>
    </rPh>
    <rPh sb="22" eb="24">
      <t>シメイ</t>
    </rPh>
    <rPh sb="25" eb="26">
      <t>ラン</t>
    </rPh>
    <rPh sb="28" eb="30">
      <t>ダンタイ</t>
    </rPh>
    <rPh sb="31" eb="33">
      <t>ダイヒョウ</t>
    </rPh>
    <rPh sb="33" eb="34">
      <t>シャ</t>
    </rPh>
    <rPh sb="35" eb="37">
      <t>ジュウショ</t>
    </rPh>
    <rPh sb="37" eb="38">
      <t>オヨ</t>
    </rPh>
    <rPh sb="39" eb="40">
      <t>ショク</t>
    </rPh>
    <rPh sb="40" eb="42">
      <t>シメイ</t>
    </rPh>
    <rPh sb="43" eb="45">
      <t>キニュウ</t>
    </rPh>
    <phoneticPr fontId="1"/>
  </si>
  <si>
    <t>香川県立屋島少年自然の家利用変更許可書</t>
    <rPh sb="0" eb="4">
      <t>カガワケンリツ</t>
    </rPh>
    <rPh sb="4" eb="6">
      <t>ヤシマ</t>
    </rPh>
    <rPh sb="6" eb="8">
      <t>ショウネン</t>
    </rPh>
    <rPh sb="8" eb="10">
      <t>シゼン</t>
    </rPh>
    <rPh sb="11" eb="12">
      <t>イエ</t>
    </rPh>
    <rPh sb="12" eb="14">
      <t>リヨウ</t>
    </rPh>
    <rPh sb="14" eb="16">
      <t>ヘンコウ</t>
    </rPh>
    <rPh sb="16" eb="18">
      <t>キョカ</t>
    </rPh>
    <rPh sb="18" eb="19">
      <t>ショ</t>
    </rPh>
    <phoneticPr fontId="1"/>
  </si>
  <si>
    <t>申請者職氏名</t>
  </si>
  <si>
    <t>団　体　名</t>
  </si>
  <si>
    <t>様</t>
  </si>
  <si>
    <t>※　許可条件
１．利用許可を受けた者は転貸し、又は当該許可に基づく権利を譲渡しないこと。
２．利用許可の内容を変更する場合、利用変更申請書（第２号様式）を提出すること。
３．その他屋島少年自然の家所長が特に指示したことを順守すること。</t>
    <rPh sb="2" eb="6">
      <t>キョカジョウケン</t>
    </rPh>
    <rPh sb="9" eb="13">
      <t>リヨウキョカ</t>
    </rPh>
    <rPh sb="14" eb="15">
      <t>ウ</t>
    </rPh>
    <rPh sb="17" eb="18">
      <t>モノ</t>
    </rPh>
    <rPh sb="19" eb="21">
      <t>テンタイ</t>
    </rPh>
    <rPh sb="23" eb="24">
      <t>マタ</t>
    </rPh>
    <rPh sb="25" eb="27">
      <t>トウガイ</t>
    </rPh>
    <rPh sb="27" eb="29">
      <t>キョカ</t>
    </rPh>
    <rPh sb="30" eb="31">
      <t>モト</t>
    </rPh>
    <rPh sb="33" eb="35">
      <t>ケンリ</t>
    </rPh>
    <rPh sb="36" eb="38">
      <t>ジョウト</t>
    </rPh>
    <rPh sb="47" eb="49">
      <t>リヨウ</t>
    </rPh>
    <rPh sb="49" eb="51">
      <t>キョカ</t>
    </rPh>
    <rPh sb="52" eb="54">
      <t>ナイヨウ</t>
    </rPh>
    <rPh sb="55" eb="57">
      <t>ヘンコウ</t>
    </rPh>
    <rPh sb="59" eb="61">
      <t>バアイ</t>
    </rPh>
    <rPh sb="62" eb="64">
      <t>リヨウ</t>
    </rPh>
    <rPh sb="64" eb="66">
      <t>ヘンコウ</t>
    </rPh>
    <rPh sb="66" eb="69">
      <t>シンセイショ</t>
    </rPh>
    <rPh sb="70" eb="73">
      <t>ダイニゴウ</t>
    </rPh>
    <rPh sb="73" eb="75">
      <t>ヨウシキ</t>
    </rPh>
    <rPh sb="77" eb="79">
      <t>テイシュツ</t>
    </rPh>
    <rPh sb="89" eb="90">
      <t>タ</t>
    </rPh>
    <rPh sb="90" eb="96">
      <t>ヤシマショウネンシゼン</t>
    </rPh>
    <rPh sb="97" eb="98">
      <t>イエ</t>
    </rPh>
    <rPh sb="98" eb="100">
      <t>ショチョウ</t>
    </rPh>
    <rPh sb="101" eb="102">
      <t>トク</t>
    </rPh>
    <rPh sb="103" eb="105">
      <t>シジ</t>
    </rPh>
    <rPh sb="110" eb="112">
      <t>ジュンシュ</t>
    </rPh>
    <phoneticPr fontId="1"/>
  </si>
  <si>
    <r>
      <t>利用</t>
    </r>
    <r>
      <rPr>
        <b/>
        <i/>
        <u val="double"/>
        <sz val="26"/>
        <color rgb="FFFF0000"/>
        <rFont val="ＭＳ Ｐゴシック"/>
        <family val="3"/>
        <charset val="128"/>
        <scheme val="minor"/>
      </rPr>
      <t>変更</t>
    </r>
    <r>
      <rPr>
        <b/>
        <sz val="26"/>
        <color theme="1"/>
        <rFont val="ＭＳ Ｐゴシック"/>
        <family val="3"/>
        <charset val="128"/>
        <scheme val="minor"/>
      </rPr>
      <t>申請用入力シート</t>
    </r>
    <rPh sb="0" eb="2">
      <t>リヨウ</t>
    </rPh>
    <rPh sb="2" eb="4">
      <t>ヘンコウ</t>
    </rPh>
    <rPh sb="4" eb="6">
      <t>シンセイ</t>
    </rPh>
    <rPh sb="6" eb="7">
      <t>ヨウ</t>
    </rPh>
    <rPh sb="7" eb="9">
      <t>ニュウリョク</t>
    </rPh>
    <phoneticPr fontId="1"/>
  </si>
  <si>
    <t>利用年月日
（利用期間）</t>
    <rPh sb="0" eb="2">
      <t>リヨウ</t>
    </rPh>
    <rPh sb="2" eb="5">
      <t>ネンガッピ</t>
    </rPh>
    <rPh sb="7" eb="11">
      <t>リヨウキカン</t>
    </rPh>
    <phoneticPr fontId="1"/>
  </si>
  <si>
    <t>入所日</t>
  </si>
  <si>
    <t>令和</t>
  </si>
  <si>
    <t>年</t>
  </si>
  <si>
    <t>月</t>
  </si>
  <si>
    <t>日</t>
  </si>
  <si>
    <t>利用目的</t>
    <rPh sb="0" eb="4">
      <t>リヨウモクテキ</t>
    </rPh>
    <phoneticPr fontId="1"/>
  </si>
  <si>
    <t>利用区分</t>
    <rPh sb="0" eb="4">
      <t>リヨウクブン</t>
    </rPh>
    <phoneticPr fontId="1"/>
  </si>
  <si>
    <t>変更理由</t>
    <rPh sb="0" eb="4">
      <t>ヘンコウリユウ</t>
    </rPh>
    <phoneticPr fontId="1"/>
  </si>
  <si>
    <t>月</t>
    <rPh sb="0" eb="1">
      <t>ガツ</t>
    </rPh>
    <phoneticPr fontId="1"/>
  </si>
  <si>
    <t>日</t>
    <rPh sb="0" eb="1">
      <t>ニチ</t>
    </rPh>
    <phoneticPr fontId="1"/>
  </si>
  <si>
    <t>～</t>
  </si>
  <si>
    <t>～</t>
    <phoneticPr fontId="1"/>
  </si>
  <si>
    <t>変更前</t>
    <rPh sb="0" eb="3">
      <t>ヘンコウマエ</t>
    </rPh>
    <phoneticPr fontId="1"/>
  </si>
  <si>
    <t>変更</t>
    <rPh sb="0" eb="2">
      <t>ヘンコウ</t>
    </rPh>
    <phoneticPr fontId="1"/>
  </si>
  <si>
    <t>あり</t>
    <phoneticPr fontId="1"/>
  </si>
  <si>
    <t>入所</t>
    <rPh sb="0" eb="2">
      <t>ニュウショ</t>
    </rPh>
    <phoneticPr fontId="1"/>
  </si>
  <si>
    <t>時</t>
    <rPh sb="0" eb="1">
      <t>ジ</t>
    </rPh>
    <phoneticPr fontId="1"/>
  </si>
  <si>
    <t>分</t>
    <rPh sb="0" eb="1">
      <t>フン</t>
    </rPh>
    <phoneticPr fontId="1"/>
  </si>
  <si>
    <t>退所</t>
    <rPh sb="0" eb="2">
      <t>タイショ</t>
    </rPh>
    <phoneticPr fontId="1"/>
  </si>
  <si>
    <t>変更後</t>
    <rPh sb="0" eb="3">
      <t>ヘンコウゴ</t>
    </rPh>
    <phoneticPr fontId="1"/>
  </si>
  <si>
    <t>利用期間</t>
    <rPh sb="0" eb="4">
      <t>リヨウキカン</t>
    </rPh>
    <phoneticPr fontId="1"/>
  </si>
  <si>
    <t>入退所時刻</t>
    <rPh sb="0" eb="1">
      <t>ニュウ</t>
    </rPh>
    <rPh sb="1" eb="3">
      <t>タイショ</t>
    </rPh>
    <rPh sb="3" eb="5">
      <t>ジコク</t>
    </rPh>
    <phoneticPr fontId="1"/>
  </si>
  <si>
    <t>指導者職氏名</t>
    <rPh sb="0" eb="6">
      <t>シドウシャショクシメイ</t>
    </rPh>
    <phoneticPr fontId="1"/>
  </si>
  <si>
    <t>変更事項</t>
    <rPh sb="0" eb="4">
      <t>ヘンコウジコウ</t>
    </rPh>
    <phoneticPr fontId="1"/>
  </si>
  <si>
    <t>様</t>
    <rPh sb="0" eb="1">
      <t>サマ</t>
    </rPh>
    <phoneticPr fontId="1"/>
  </si>
  <si>
    <t>利用時間
（入退所時刻）</t>
    <rPh sb="0" eb="2">
      <t>リヨウ</t>
    </rPh>
    <rPh sb="2" eb="4">
      <t>ジカン</t>
    </rPh>
    <rPh sb="6" eb="7">
      <t>ニュウ</t>
    </rPh>
    <rPh sb="7" eb="9">
      <t>タイショ</t>
    </rPh>
    <rPh sb="9" eb="11">
      <t>ジコク</t>
    </rPh>
    <phoneticPr fontId="1"/>
  </si>
  <si>
    <t>料金区分（利用区分）</t>
    <rPh sb="0" eb="4">
      <t>リョウキンクブン</t>
    </rPh>
    <rPh sb="5" eb="9">
      <t>リヨウクブン</t>
    </rPh>
    <phoneticPr fontId="1"/>
  </si>
  <si>
    <t>指導者職氏名
（申請者職氏名）</t>
    <rPh sb="0" eb="3">
      <t>シドウシャ</t>
    </rPh>
    <rPh sb="3" eb="4">
      <t>ショク</t>
    </rPh>
    <rPh sb="4" eb="6">
      <t>シメイ</t>
    </rPh>
    <rPh sb="8" eb="10">
      <t>シンセイ</t>
    </rPh>
    <rPh sb="11" eb="12">
      <t>ショク</t>
    </rPh>
    <rPh sb="12" eb="14">
      <t>シメイ</t>
    </rPh>
    <phoneticPr fontId="1"/>
  </si>
  <si>
    <t>担当</t>
    <rPh sb="0" eb="2">
      <t>タントウ</t>
    </rPh>
    <phoneticPr fontId="1"/>
  </si>
  <si>
    <t>副主幹</t>
    <rPh sb="0" eb="3">
      <t>フクシュカン</t>
    </rPh>
    <phoneticPr fontId="1"/>
  </si>
  <si>
    <t>次長</t>
    <rPh sb="0" eb="2">
      <t>ジチョウ</t>
    </rPh>
    <phoneticPr fontId="1"/>
  </si>
  <si>
    <t>所長</t>
    <rPh sb="0" eb="2">
      <t>ショチョウ</t>
    </rPh>
    <phoneticPr fontId="1"/>
  </si>
  <si>
    <t>利用を許可して
よろしいか</t>
    <rPh sb="0" eb="2">
      <t>リヨウ</t>
    </rPh>
    <rPh sb="3" eb="5">
      <t>キョカ</t>
    </rPh>
    <phoneticPr fontId="1"/>
  </si>
  <si>
    <t>日に提出された申請に対し、次のとおり利用を許可します。</t>
    <rPh sb="0" eb="1">
      <t>ニチ</t>
    </rPh>
    <rPh sb="2" eb="4">
      <t>テイシュツ</t>
    </rPh>
    <rPh sb="7" eb="9">
      <t>シンセイ</t>
    </rPh>
    <rPh sb="10" eb="11">
      <t>タイ</t>
    </rPh>
    <rPh sb="13" eb="14">
      <t>ツギ</t>
    </rPh>
    <rPh sb="18" eb="20">
      <t>リヨウ</t>
    </rPh>
    <rPh sb="21" eb="23">
      <t>キョカ</t>
    </rPh>
    <phoneticPr fontId="1"/>
  </si>
  <si>
    <t>　香川県立屋島少年自然の家の管理運営に関する規則第8条第1項の規定に基づき、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</si>
  <si>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日に提出された申請に対し、次のとおり利用の変更を許可します。</t>
    <rPh sb="0" eb="1">
      <t>ニチ</t>
    </rPh>
    <rPh sb="2" eb="4">
      <t>テイシュツ</t>
    </rPh>
    <rPh sb="7" eb="9">
      <t>シンセイ</t>
    </rPh>
    <rPh sb="10" eb="11">
      <t>タイ</t>
    </rPh>
    <rPh sb="13" eb="14">
      <t>ツギ</t>
    </rPh>
    <rPh sb="18" eb="20">
      <t>リヨウ</t>
    </rPh>
    <rPh sb="21" eb="23">
      <t>ヘンコウ</t>
    </rPh>
    <rPh sb="24" eb="26">
      <t>キョカ</t>
    </rPh>
    <phoneticPr fontId="1"/>
  </si>
  <si>
    <t>　香川県立屋島少年自然の家の管理運営に関する規則第8条第4項の規定に基づき、</t>
    <rPh sb="1" eb="4">
      <t>カガワケン</t>
    </rPh>
    <rPh sb="4" eb="5">
      <t>リツ</t>
    </rPh>
    <rPh sb="5" eb="7">
      <t>ヤシマ</t>
    </rPh>
    <rPh sb="7" eb="11">
      <t>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phoneticPr fontId="1"/>
  </si>
  <si>
    <t>備考</t>
    <rPh sb="0" eb="2">
      <t>ビコウ</t>
    </rPh>
    <phoneticPr fontId="1"/>
  </si>
  <si>
    <t>令和6年度版</t>
    <rPh sb="0" eb="1">
      <t>レイ</t>
    </rPh>
    <rPh sb="1" eb="2">
      <t>ワ</t>
    </rPh>
    <rPh sb="3" eb="5">
      <t>ネンド</t>
    </rPh>
    <rPh sb="5" eb="6">
      <t>バン</t>
    </rPh>
    <phoneticPr fontId="1"/>
  </si>
  <si>
    <t>活動日程表を記入する前に必ずコメントをご一読ください。</t>
    <rPh sb="0" eb="5">
      <t>カツドウニッテイヒョウ</t>
    </rPh>
    <rPh sb="6" eb="8">
      <t>キニュウ</t>
    </rPh>
    <rPh sb="10" eb="11">
      <t>マエ</t>
    </rPh>
    <rPh sb="12" eb="13">
      <t>カナラ</t>
    </rPh>
    <rPh sb="20" eb="22">
      <t>イチドク</t>
    </rPh>
    <phoneticPr fontId="1"/>
  </si>
  <si>
    <t>食事　アレルギー対応</t>
    <rPh sb="0" eb="2">
      <t>ショクジ</t>
    </rPh>
    <rPh sb="8" eb="10">
      <t>タイオウ</t>
    </rPh>
    <phoneticPr fontId="1"/>
  </si>
  <si>
    <t>入所式　所長挨拶</t>
    <rPh sb="0" eb="3">
      <t>ニュウショシキ</t>
    </rPh>
    <rPh sb="4" eb="8">
      <t>ショチョウアイサツ</t>
    </rPh>
    <phoneticPr fontId="1"/>
  </si>
  <si>
    <t>オリエンテーション</t>
    <phoneticPr fontId="1"/>
  </si>
  <si>
    <t>なし</t>
  </si>
  <si>
    <t>１　団体使用の場合は、別に日程表を添えること。
２　団体使用の場合は、申請者住所及び申請者氏名の欄は、団体の所在地及び代表者の職氏名を記入すること。</t>
    <rPh sb="2" eb="6">
      <t>ダンタイシヨウ</t>
    </rPh>
    <rPh sb="7" eb="9">
      <t>バアイ</t>
    </rPh>
    <rPh sb="11" eb="12">
      <t>ベツ</t>
    </rPh>
    <rPh sb="13" eb="16">
      <t>ニッテイヒョウ</t>
    </rPh>
    <rPh sb="17" eb="18">
      <t>ソ</t>
    </rPh>
    <rPh sb="26" eb="30">
      <t>ダンタイシヨウ</t>
    </rPh>
    <rPh sb="31" eb="33">
      <t>バアイ</t>
    </rPh>
    <rPh sb="35" eb="40">
      <t>シンセイシャジュウショ</t>
    </rPh>
    <rPh sb="40" eb="41">
      <t>オヨ</t>
    </rPh>
    <rPh sb="42" eb="45">
      <t>シンセイシャ</t>
    </rPh>
    <rPh sb="45" eb="47">
      <t>シメイ</t>
    </rPh>
    <rPh sb="48" eb="49">
      <t>ラン</t>
    </rPh>
    <rPh sb="51" eb="53">
      <t>ダンタイ</t>
    </rPh>
    <rPh sb="54" eb="57">
      <t>ショザイチ</t>
    </rPh>
    <rPh sb="57" eb="58">
      <t>オヨ</t>
    </rPh>
    <rPh sb="59" eb="62">
      <t>ダイヒョウシャ</t>
    </rPh>
    <rPh sb="63" eb="64">
      <t>ショク</t>
    </rPh>
    <rPh sb="64" eb="66">
      <t>シメイ</t>
    </rPh>
    <rPh sb="67" eb="69">
      <t>キニュウ</t>
    </rPh>
    <phoneticPr fontId="28"/>
  </si>
  <si>
    <t>注</t>
    <rPh sb="0" eb="1">
      <t>チュウ</t>
    </rPh>
    <phoneticPr fontId="28"/>
  </si>
  <si>
    <t>備考</t>
  </si>
  <si>
    <t>時間</t>
    <rPh sb="0" eb="2">
      <t>ジカン</t>
    </rPh>
    <phoneticPr fontId="1"/>
  </si>
  <si>
    <t>時間</t>
    <rPh sb="0" eb="2">
      <t>ジカン</t>
    </rPh>
    <phoneticPr fontId="28"/>
  </si>
  <si>
    <t>３F研修室（冷暖房）</t>
  </si>
  <si>
    <t>２F研修室（冷暖房）</t>
  </si>
  <si>
    <t>大研修室（冷暖房）</t>
  </si>
  <si>
    <t>人</t>
    <rPh sb="0" eb="1">
      <t>ニン</t>
    </rPh>
    <phoneticPr fontId="28"/>
  </si>
  <si>
    <t>泊</t>
    <rPh sb="0" eb="1">
      <t>ハク</t>
    </rPh>
    <phoneticPr fontId="1"/>
  </si>
  <si>
    <t>泊</t>
    <rPh sb="0" eb="1">
      <t>ハク</t>
    </rPh>
    <phoneticPr fontId="28"/>
  </si>
  <si>
    <t>冷暖房（宿泊室）</t>
  </si>
  <si>
    <t>食</t>
    <rPh sb="0" eb="1">
      <t>ショク</t>
    </rPh>
    <phoneticPr fontId="28"/>
  </si>
  <si>
    <t>式</t>
    <rPh sb="0" eb="1">
      <t>シキ</t>
    </rPh>
    <phoneticPr fontId="28"/>
  </si>
  <si>
    <t>キャンプ用炊事用具</t>
  </si>
  <si>
    <t>台</t>
    <rPh sb="0" eb="1">
      <t>ダイ</t>
    </rPh>
    <phoneticPr fontId="1"/>
  </si>
  <si>
    <t>台</t>
    <rPh sb="0" eb="1">
      <t>ダイ</t>
    </rPh>
    <phoneticPr fontId="28"/>
  </si>
  <si>
    <t>自転車</t>
  </si>
  <si>
    <t>艇</t>
    <rPh sb="0" eb="1">
      <t>テイ</t>
    </rPh>
    <phoneticPr fontId="1"/>
  </si>
  <si>
    <t>艇</t>
    <rPh sb="0" eb="1">
      <t>テイ</t>
    </rPh>
    <phoneticPr fontId="28"/>
  </si>
  <si>
    <t>カッター</t>
  </si>
  <si>
    <t>会議室（３階研修室）</t>
  </si>
  <si>
    <t>会議室（２階会議室）</t>
  </si>
  <si>
    <t>会議室（大研修室）</t>
  </si>
  <si>
    <t>17～21時</t>
    <rPh sb="5" eb="6">
      <t>ジ</t>
    </rPh>
    <phoneticPr fontId="1"/>
  </si>
  <si>
    <t>17～21時</t>
    <rPh sb="5" eb="6">
      <t>ジ</t>
    </rPh>
    <phoneticPr fontId="28"/>
  </si>
  <si>
    <t>9～17時</t>
    <rPh sb="4" eb="5">
      <t>ジ</t>
    </rPh>
    <phoneticPr fontId="1"/>
  </si>
  <si>
    <t>9～17時</t>
    <rPh sb="4" eb="5">
      <t>ジ</t>
    </rPh>
    <phoneticPr fontId="28"/>
  </si>
  <si>
    <t>体育館</t>
    <rPh sb="0" eb="3">
      <t>タイイクカン</t>
    </rPh>
    <phoneticPr fontId="1"/>
  </si>
  <si>
    <t>体育館</t>
    <rPh sb="0" eb="3">
      <t>タイイクカン</t>
    </rPh>
    <phoneticPr fontId="28"/>
  </si>
  <si>
    <t>人</t>
    <rPh sb="0" eb="1">
      <t>ヒト</t>
    </rPh>
    <phoneticPr fontId="28"/>
  </si>
  <si>
    <t>小学校児童以下</t>
    <rPh sb="0" eb="7">
      <t>ショウガッコウジドウイカ</t>
    </rPh>
    <phoneticPr fontId="28"/>
  </si>
  <si>
    <t>中学校生徒</t>
    <rPh sb="0" eb="5">
      <t>チュウガッコウセイト</t>
    </rPh>
    <phoneticPr fontId="28"/>
  </si>
  <si>
    <t>高等学校生徒</t>
    <rPh sb="0" eb="2">
      <t>コウトウ</t>
    </rPh>
    <rPh sb="2" eb="4">
      <t>ガッコウ</t>
    </rPh>
    <rPh sb="4" eb="6">
      <t>セイト</t>
    </rPh>
    <phoneticPr fontId="28"/>
  </si>
  <si>
    <t>大人</t>
    <rPh sb="0" eb="2">
      <t>オトナ</t>
    </rPh>
    <phoneticPr fontId="1"/>
  </si>
  <si>
    <t>大人</t>
    <rPh sb="0" eb="2">
      <t>オトナ</t>
    </rPh>
    <phoneticPr fontId="28"/>
  </si>
  <si>
    <t>${宿泊室}</t>
  </si>
  <si>
    <t>利用予定人数等</t>
    <rPh sb="0" eb="4">
      <t>リヨウヨテイ</t>
    </rPh>
    <rPh sb="4" eb="7">
      <t>ニンズウトウ</t>
    </rPh>
    <phoneticPr fontId="28"/>
  </si>
  <si>
    <t>日(泊)数又は時間</t>
    <rPh sb="0" eb="1">
      <t>ニチ</t>
    </rPh>
    <rPh sb="2" eb="3">
      <t>ハク</t>
    </rPh>
    <rPh sb="4" eb="5">
      <t>スウ</t>
    </rPh>
    <rPh sb="5" eb="6">
      <t>マタ</t>
    </rPh>
    <rPh sb="7" eb="9">
      <t>ジカン</t>
    </rPh>
    <phoneticPr fontId="28"/>
  </si>
  <si>
    <t>種別</t>
    <rPh sb="0" eb="2">
      <t>シュベツ</t>
    </rPh>
    <phoneticPr fontId="28"/>
  </si>
  <si>
    <t>名称</t>
    <rPh sb="0" eb="2">
      <t>メイショウ</t>
    </rPh>
    <phoneticPr fontId="28"/>
  </si>
  <si>
    <t>利用しようとする施設、設備又は物品</t>
    <rPh sb="0" eb="2">
      <t>リヨウ</t>
    </rPh>
    <rPh sb="8" eb="10">
      <t>シセツ</t>
    </rPh>
    <rPh sb="11" eb="13">
      <t>セツビ</t>
    </rPh>
    <rPh sb="13" eb="14">
      <t>マタ</t>
    </rPh>
    <rPh sb="15" eb="17">
      <t>ブッピン</t>
    </rPh>
    <phoneticPr fontId="28"/>
  </si>
  <si>
    <t>指導者職/氏名</t>
    <rPh sb="0" eb="3">
      <t>シドウシャ</t>
    </rPh>
    <rPh sb="3" eb="4">
      <t>ショク</t>
    </rPh>
    <rPh sb="5" eb="7">
      <t>シメイ</t>
    </rPh>
    <phoneticPr fontId="28"/>
  </si>
  <si>
    <t>利用区分</t>
    <rPh sb="0" eb="4">
      <t>リヨウクブン</t>
    </rPh>
    <phoneticPr fontId="28"/>
  </si>
  <si>
    <t>まで</t>
    <phoneticPr fontId="28"/>
  </si>
  <si>
    <t>入退所時刻</t>
    <rPh sb="0" eb="3">
      <t>ニュウタイショ</t>
    </rPh>
    <rPh sb="3" eb="5">
      <t>ジコク</t>
    </rPh>
    <phoneticPr fontId="28"/>
  </si>
  <si>
    <t>から</t>
    <phoneticPr fontId="28"/>
  </si>
  <si>
    <t>利用期間</t>
    <rPh sb="0" eb="4">
      <t>リヨウキカン</t>
    </rPh>
    <phoneticPr fontId="28"/>
  </si>
  <si>
    <t>利用目的</t>
    <rPh sb="0" eb="4">
      <t>リヨウモクテキ</t>
    </rPh>
    <phoneticPr fontId="28"/>
  </si>
  <si>
    <t>団体名</t>
    <rPh sb="0" eb="3">
      <t>ダンタイメイ</t>
    </rPh>
    <phoneticPr fontId="1"/>
  </si>
  <si>
    <t>団体名</t>
    <rPh sb="0" eb="3">
      <t>ダンタイメイ</t>
    </rPh>
    <phoneticPr fontId="28"/>
  </si>
  <si>
    <t>申請者職/氏名</t>
    <rPh sb="0" eb="3">
      <t>シンセイシャ</t>
    </rPh>
    <rPh sb="3" eb="4">
      <t>ショク</t>
    </rPh>
    <rPh sb="5" eb="7">
      <t>シメイ</t>
    </rPh>
    <phoneticPr fontId="28"/>
  </si>
  <si>
    <t>申請者住所</t>
    <rPh sb="0" eb="5">
      <t>シンセイシャジュウショ</t>
    </rPh>
    <phoneticPr fontId="28"/>
  </si>
  <si>
    <t>香川県立屋島少年自然の家所長　殿</t>
    <rPh sb="0" eb="10">
      <t>カガワケンリツヤシマショウネンシゼン</t>
    </rPh>
    <rPh sb="11" eb="12">
      <t>イエ</t>
    </rPh>
    <rPh sb="12" eb="14">
      <t>ショチョウ</t>
    </rPh>
    <rPh sb="15" eb="16">
      <t>ドノ</t>
    </rPh>
    <phoneticPr fontId="28"/>
  </si>
  <si>
    <t>　香川県立屋島少年自然の家の管理運営に関する規則第8条第1項の規定に基づき、次のとおり利用の申請をします。</t>
    <rPh sb="1" eb="11">
      <t>カガワケンリツヤシマショウネンシゼン</t>
    </rPh>
    <rPh sb="12" eb="13">
      <t>イエ</t>
    </rPh>
    <rPh sb="14" eb="18">
      <t>カンリウンエイ</t>
    </rPh>
    <rPh sb="19" eb="20">
      <t>カン</t>
    </rPh>
    <rPh sb="22" eb="24">
      <t>キソク</t>
    </rPh>
    <rPh sb="24" eb="25">
      <t>ダイ</t>
    </rPh>
    <rPh sb="26" eb="27">
      <t>ジョウ</t>
    </rPh>
    <rPh sb="27" eb="28">
      <t>ダイ</t>
    </rPh>
    <rPh sb="29" eb="30">
      <t>コウ</t>
    </rPh>
    <rPh sb="31" eb="33">
      <t>キテイ</t>
    </rPh>
    <rPh sb="34" eb="35">
      <t>モト</t>
    </rPh>
    <rPh sb="38" eb="39">
      <t>ツギ</t>
    </rPh>
    <rPh sb="43" eb="45">
      <t>リヨウ</t>
    </rPh>
    <rPh sb="46" eb="48">
      <t>シンセイ</t>
    </rPh>
    <phoneticPr fontId="28"/>
  </si>
  <si>
    <t>香川県立屋島少年自然の家利用申請書</t>
  </si>
  <si>
    <t>郵便番号</t>
    <rPh sb="0" eb="4">
      <t>ユウビンバンゴウ</t>
    </rPh>
    <phoneticPr fontId="1"/>
  </si>
  <si>
    <t>住所</t>
    <rPh sb="0" eb="2">
      <t>ジュウショ</t>
    </rPh>
    <phoneticPr fontId="1"/>
  </si>
  <si>
    <t>入所時刻</t>
    <rPh sb="0" eb="4">
      <t>ニュウショジコク</t>
    </rPh>
    <phoneticPr fontId="1"/>
  </si>
  <si>
    <t>退所時刻</t>
    <rPh sb="0" eb="4">
      <t>タイショジコク</t>
    </rPh>
    <phoneticPr fontId="1"/>
  </si>
  <si>
    <t>学校区分</t>
    <rPh sb="0" eb="4">
      <t>ガッコウクブン</t>
    </rPh>
    <phoneticPr fontId="1"/>
  </si>
  <si>
    <t>利用者</t>
    <rPh sb="0" eb="3">
      <t>リヨウシャ</t>
    </rPh>
    <phoneticPr fontId="1"/>
  </si>
  <si>
    <t>利用施設</t>
    <rPh sb="0" eb="4">
      <t>リヨウシセツ</t>
    </rPh>
    <phoneticPr fontId="1"/>
  </si>
  <si>
    <t>利用時間</t>
    <rPh sb="0" eb="4">
      <t>リヨウジカン</t>
    </rPh>
    <phoneticPr fontId="1"/>
  </si>
  <si>
    <t>班</t>
    <rPh sb="0" eb="1">
      <t>ハン</t>
    </rPh>
    <phoneticPr fontId="1"/>
  </si>
  <si>
    <t>回</t>
    <rPh sb="0" eb="1">
      <t>カイ</t>
    </rPh>
    <phoneticPr fontId="1"/>
  </si>
  <si>
    <t>入所年月日</t>
    <rPh sb="0" eb="2">
      <t>ニュウショ</t>
    </rPh>
    <rPh sb="2" eb="5">
      <t>ネンガッピ</t>
    </rPh>
    <phoneticPr fontId="1"/>
  </si>
  <si>
    <t>退所年月日</t>
    <rPh sb="0" eb="2">
      <t>タイショ</t>
    </rPh>
    <rPh sb="2" eb="5">
      <t>ネンガッピ</t>
    </rPh>
    <phoneticPr fontId="1"/>
  </si>
  <si>
    <t>宿泊棟</t>
    <rPh sb="0" eb="3">
      <t>シュクハクトウ</t>
    </rPh>
    <phoneticPr fontId="1"/>
  </si>
  <si>
    <t>名</t>
    <rPh sb="0" eb="1">
      <t>メイ</t>
    </rPh>
    <phoneticPr fontId="1"/>
  </si>
  <si>
    <t>泊</t>
    <rPh sb="0" eb="1">
      <t>ハク</t>
    </rPh>
    <phoneticPr fontId="1"/>
  </si>
  <si>
    <t>名</t>
    <rPh sb="0" eb="1">
      <t>メイ</t>
    </rPh>
    <phoneticPr fontId="1"/>
  </si>
  <si>
    <t>備考</t>
    <rPh sb="0" eb="2">
      <t>ビコウ</t>
    </rPh>
    <phoneticPr fontId="1"/>
  </si>
  <si>
    <t>申請者職/氏名</t>
    <rPh sb="0" eb="3">
      <t>シンセイシャ</t>
    </rPh>
    <rPh sb="3" eb="4">
      <t>ショク</t>
    </rPh>
    <rPh sb="5" eb="7">
      <t>シメイ</t>
    </rPh>
    <phoneticPr fontId="5"/>
  </si>
  <si>
    <t>書類を作成した年月日</t>
    <rPh sb="0" eb="2">
      <t>ショルイ</t>
    </rPh>
    <rPh sb="3" eb="5">
      <t>サクセイ</t>
    </rPh>
    <rPh sb="7" eb="10">
      <t>ネンガッピ</t>
    </rPh>
    <phoneticPr fontId="1"/>
  </si>
  <si>
    <t>代表住所</t>
    <rPh sb="0" eb="2">
      <t>ダイヒョウ</t>
    </rPh>
    <rPh sb="2" eb="4">
      <t>ジュウショ</t>
    </rPh>
    <phoneticPr fontId="1"/>
  </si>
  <si>
    <t>代表者職</t>
    <rPh sb="0" eb="3">
      <t>ダイヒョウシャ</t>
    </rPh>
    <rPh sb="3" eb="4">
      <t>ショク</t>
    </rPh>
    <phoneticPr fontId="1"/>
  </si>
  <si>
    <t>代表者氏名</t>
    <rPh sb="0" eb="2">
      <t>ダイヒョウ</t>
    </rPh>
    <rPh sb="2" eb="3">
      <t>シャ</t>
    </rPh>
    <rPh sb="3" eb="5">
      <t>シメイ</t>
    </rPh>
    <phoneticPr fontId="1"/>
  </si>
  <si>
    <t>担当者（申請者）職</t>
    <rPh sb="0" eb="3">
      <t>タントウシャ</t>
    </rPh>
    <rPh sb="8" eb="9">
      <t>ショク</t>
    </rPh>
    <phoneticPr fontId="1"/>
  </si>
  <si>
    <t>担当者（申請者）氏名</t>
    <rPh sb="0" eb="2">
      <t>タントウ</t>
    </rPh>
    <rPh sb="2" eb="3">
      <t>シャ</t>
    </rPh>
    <rPh sb="4" eb="7">
      <t>シンセイシャ</t>
    </rPh>
    <rPh sb="8" eb="10">
      <t>シメイ</t>
    </rPh>
    <phoneticPr fontId="1"/>
  </si>
  <si>
    <t>担当者（申請者）連絡先</t>
    <rPh sb="0" eb="3">
      <t>タントウシャ</t>
    </rPh>
    <rPh sb="4" eb="7">
      <t>シンセイシャ</t>
    </rPh>
    <rPh sb="8" eb="11">
      <t>レンラクサキ</t>
    </rPh>
    <phoneticPr fontId="1"/>
  </si>
  <si>
    <t>公式Instagram</t>
    <rPh sb="0" eb="2">
      <t>コウシキ</t>
    </rPh>
    <phoneticPr fontId="1"/>
  </si>
  <si>
    <t>全面許可</t>
  </si>
  <si>
    <t>月</t>
    <rPh sb="0" eb="1">
      <t>ツキ</t>
    </rPh>
    <phoneticPr fontId="1"/>
  </si>
  <si>
    <t>日</t>
    <rPh sb="0" eb="1">
      <t>ヒ</t>
    </rPh>
    <phoneticPr fontId="1"/>
  </si>
  <si>
    <t>年</t>
    <rPh sb="0" eb="1">
      <t>ネン</t>
    </rPh>
    <phoneticPr fontId="1"/>
  </si>
  <si>
    <t>時</t>
    <rPh sb="0" eb="1">
      <t>ジ</t>
    </rPh>
    <phoneticPr fontId="1"/>
  </si>
  <si>
    <t>月</t>
    <rPh sb="0" eb="1">
      <t>ガツ</t>
    </rPh>
    <phoneticPr fontId="1"/>
  </si>
  <si>
    <t>日</t>
    <rPh sb="0" eb="1">
      <t>ヒ</t>
    </rPh>
    <phoneticPr fontId="1"/>
  </si>
  <si>
    <t>分</t>
    <rPh sb="0" eb="1">
      <t>フン</t>
    </rPh>
    <phoneticPr fontId="1"/>
  </si>
  <si>
    <t>月</t>
    <rPh sb="0" eb="1">
      <t>ガツ</t>
    </rPh>
    <phoneticPr fontId="1"/>
  </si>
  <si>
    <t>日</t>
    <rPh sb="0" eb="1">
      <t>ヒ</t>
    </rPh>
    <phoneticPr fontId="1"/>
  </si>
  <si>
    <t>時</t>
    <rPh sb="0" eb="1">
      <t>ジ</t>
    </rPh>
    <phoneticPr fontId="1"/>
  </si>
  <si>
    <t>分</t>
    <rPh sb="0" eb="1">
      <t>フン</t>
    </rPh>
    <phoneticPr fontId="1"/>
  </si>
  <si>
    <t>年</t>
    <rPh sb="0" eb="1">
      <t>ネン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</si>
</sst>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aaa"/>
    <numFmt numFmtId="177" formatCode="0000000000"/>
  </numFmts>
  <fonts count="32">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8"/>
      <color theme="1"/>
      <name val="ＭＳ Ｐ明朝"/>
      <family val="1"/>
      <charset val="128"/>
    </font>
    <font>
      <sz val="9"/>
      <color theme="1"/>
      <name val="ＭＳ Ｐ明朝"/>
      <family val="1"/>
      <charset val="128"/>
    </font>
    <font>
      <sz val="6"/>
      <name val="ＭＳ Ｐゴシック"/>
      <family val="3"/>
      <charset val="128"/>
    </font>
    <font>
      <sz val="10"/>
      <color theme="1"/>
      <name val="ＭＳ 明朝"/>
      <family val="1"/>
      <charset val="128"/>
    </font>
    <font>
      <sz val="9"/>
      <color theme="1"/>
      <name val="ＭＳ 明朝"/>
      <family val="1"/>
      <charset val="128"/>
    </font>
    <font>
      <sz val="10"/>
      <color theme="1"/>
      <name val="ＭＳ Ｐゴシック"/>
      <family val="3"/>
      <charset val="128"/>
    </font>
    <font>
      <sz val="11"/>
      <color theme="1"/>
      <name val="ＭＳ Ｐゴシック"/>
      <family val="3"/>
      <charset val="128"/>
    </font>
    <font>
      <sz val="11"/>
      <color rgb="FFFF0000"/>
      <name val="ＭＳ Ｐゴシック"/>
      <family val="3"/>
      <charset val="128"/>
      <scheme val="minor"/>
    </font>
    <font>
      <sz val="11"/>
      <name val="ＭＳ Ｐゴシック"/>
      <family val="3"/>
      <charset val="128"/>
    </font>
    <font>
      <b/>
      <sz val="16"/>
      <color theme="1"/>
      <name val="ＭＳ Ｐゴシック"/>
      <family val="3"/>
      <charset val="128"/>
      <scheme val="minor"/>
    </font>
    <font>
      <b/>
      <sz val="26"/>
      <color theme="1"/>
      <name val="ＭＳ Ｐゴシック"/>
      <family val="3"/>
      <charset val="128"/>
      <scheme val="minor"/>
    </font>
    <font>
      <b/>
      <i/>
      <u val="double"/>
      <sz val="26"/>
      <color rgb="FFFF0000"/>
      <name val="ＭＳ Ｐゴシック"/>
      <family val="3"/>
      <charset val="128"/>
      <scheme val="minor"/>
    </font>
    <font>
      <b/>
      <sz val="9"/>
      <color indexed="81"/>
      <name val="MS P ゴシック"/>
      <family val="3"/>
      <charset val="128"/>
    </font>
    <font>
      <sz val="11"/>
      <name val="ＭＳ 明朝"/>
      <family val="1"/>
      <charset val="128"/>
    </font>
    <font>
      <sz val="18"/>
      <name val="ＭＳ 明朝"/>
      <family val="1"/>
      <charset val="128"/>
    </font>
    <font>
      <b/>
      <sz val="11"/>
      <name val="ＭＳ 明朝"/>
      <family val="1"/>
      <charset val="128"/>
    </font>
    <font>
      <sz val="10"/>
      <name val="ＭＳ 明朝"/>
      <family val="1"/>
      <charset val="128"/>
    </font>
    <font>
      <sz val="9"/>
      <name val="ＭＳ 明朝"/>
      <family val="1"/>
      <charset val="128"/>
    </font>
    <font>
      <sz val="8"/>
      <name val="ＭＳ 明朝"/>
      <family val="1"/>
      <charset val="128"/>
    </font>
    <font>
      <sz val="6"/>
      <name val="ＭＳ 明朝"/>
      <family val="1"/>
      <charset val="128"/>
    </font>
    <font>
      <sz val="12"/>
      <name val="ＭＳ 明朝"/>
      <family val="1"/>
      <charset val="128"/>
    </font>
    <font>
      <b/>
      <sz val="8"/>
      <color indexed="81"/>
      <name val="MS P ゴシック"/>
      <family val="3"/>
      <charset val="128"/>
    </font>
    <font>
      <sz val="11"/>
      <color theme="1"/>
      <name val="ＭＳ Ｐゴシック"/>
      <family val="2"/>
      <scheme val="minor"/>
    </font>
    <font>
      <sz val="10"/>
      <color theme="1"/>
      <name val="ＭＳ ゴシック"/>
      <family val="3"/>
      <charset val="128"/>
    </font>
    <font>
      <sz val="9"/>
      <color theme="1"/>
      <name val="ＭＳ ゴシック"/>
      <family val="3"/>
      <charset val="128"/>
    </font>
    <font>
      <sz val="6"/>
      <name val="ＭＳ Ｐゴシック"/>
      <family val="3"/>
      <charset val="128"/>
      <scheme val="minor"/>
    </font>
    <font>
      <sz val="8"/>
      <color theme="1"/>
      <name val="ＭＳ ゴシック"/>
      <family val="3"/>
      <charset val="128"/>
    </font>
    <font>
      <sz val="18"/>
      <color theme="1"/>
      <name val="ＭＳ ゴシック"/>
      <family val="3"/>
      <charset val="128"/>
    </font>
    <font>
      <sz val="9"/>
      <color indexed="81"/>
      <name val="MS P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s>
  <borders count="151">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diagonalUp="1">
      <left style="medium">
        <color indexed="64"/>
      </left>
      <right style="thin">
        <color indexed="64"/>
      </right>
      <top style="thin">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bottom/>
      <diagonal/>
    </border>
    <border>
      <left/>
      <right/>
      <top style="medium">
        <color indexed="64"/>
      </top>
      <bottom/>
      <diagonal/>
    </border>
    <border>
      <left/>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style="medium">
        <color rgb="FFFF0000"/>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medium">
        <color rgb="FFFF0000"/>
      </left>
      <right style="medium">
        <color rgb="FFFF0000"/>
      </right>
      <top/>
      <bottom style="medium">
        <color rgb="FFFF0000"/>
      </bottom>
      <diagonal/>
    </border>
    <border>
      <left style="hair">
        <color auto="1"/>
      </left>
      <right style="hair">
        <color auto="1"/>
      </right>
      <top style="medium">
        <color auto="1"/>
      </top>
      <bottom style="hair">
        <color auto="1"/>
      </bottom>
      <diagonal/>
    </border>
    <border>
      <left style="hair">
        <color auto="1"/>
      </left>
      <right style="hair">
        <color auto="1"/>
      </right>
      <top style="hair">
        <color auto="1"/>
      </top>
      <bottom style="medium">
        <color auto="1"/>
      </bottom>
      <diagonal/>
    </border>
    <border>
      <left style="hair">
        <color auto="1"/>
      </left>
      <right/>
      <top style="hair">
        <color auto="1"/>
      </top>
      <bottom style="medium">
        <color auto="1"/>
      </bottom>
      <diagonal/>
    </border>
    <border>
      <left/>
      <right style="medium">
        <color auto="1"/>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top/>
      <bottom style="medium">
        <color indexed="64"/>
      </bottom>
      <diagonal/>
    </border>
    <border>
      <left style="medium">
        <color indexed="64"/>
      </left>
      <right style="hair">
        <color indexed="64"/>
      </right>
      <top style="medium">
        <color indexed="64"/>
      </top>
      <bottom style="hair">
        <color indexed="64"/>
      </bottom>
      <diagonal/>
    </border>
    <border diagonalDown="1">
      <left style="hair">
        <color indexed="64"/>
      </left>
      <right style="medium">
        <color indexed="64"/>
      </right>
      <top style="medium">
        <color indexed="64"/>
      </top>
      <bottom style="hair">
        <color indexed="64"/>
      </bottom>
      <diagonal style="hair">
        <color indexed="64"/>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double">
        <color indexed="64"/>
      </bottom>
      <diagonal/>
    </border>
    <border>
      <left style="thin">
        <color indexed="64"/>
      </left>
      <right style="thin">
        <color indexed="64"/>
      </right>
      <top/>
      <bottom style="double">
        <color indexed="64"/>
      </bottom>
      <diagonal/>
    </border>
    <border>
      <left/>
      <right style="double">
        <color indexed="64"/>
      </right>
      <top style="medium">
        <color indexed="64"/>
      </top>
      <bottom/>
      <diagonal/>
    </border>
    <border>
      <left/>
      <right/>
      <top style="double">
        <color indexed="64"/>
      </top>
      <bottom/>
      <diagonal/>
    </border>
    <border>
      <left/>
      <right style="medium">
        <color indexed="64"/>
      </right>
      <top/>
      <bottom/>
      <diagonal/>
    </border>
    <border>
      <left/>
      <right style="double">
        <color indexed="64"/>
      </right>
      <top/>
      <bottom style="medium">
        <color indexed="64"/>
      </bottom>
      <diagonal/>
    </border>
    <border>
      <left/>
      <right style="hair">
        <color indexed="64"/>
      </right>
      <top style="medium">
        <color indexed="64"/>
      </top>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hair">
        <color indexed="64"/>
      </left>
      <right/>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right style="thin">
        <color rgb="FFFF0000"/>
      </right>
      <top/>
      <bottom/>
      <diagonal/>
    </border>
    <border>
      <left style="thin">
        <color rgb="FFFF0000"/>
      </left>
      <right style="thin">
        <color rgb="FFFF0000"/>
      </right>
      <top style="thin">
        <color rgb="FFFF0000"/>
      </top>
      <bottom style="thin">
        <color rgb="FFFF0000"/>
      </bottom>
      <diagonal/>
    </border>
    <border>
      <left style="medium">
        <color rgb="FFFF0000"/>
      </left>
      <right style="thin">
        <color indexed="64"/>
      </right>
      <top style="medium">
        <color rgb="FFFF0000"/>
      </top>
      <bottom/>
      <diagonal/>
    </border>
    <border>
      <left style="thin">
        <color indexed="64"/>
      </left>
      <right style="thin">
        <color indexed="64"/>
      </right>
      <top style="medium">
        <color rgb="FFFF0000"/>
      </top>
      <bottom/>
      <diagonal/>
    </border>
    <border>
      <left style="thin">
        <color indexed="64"/>
      </left>
      <right style="medium">
        <color rgb="FFFF0000"/>
      </right>
      <top style="medium">
        <color rgb="FFFF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medium">
        <color rgb="FFFF0000"/>
      </left>
      <right/>
      <top/>
      <bottom style="medium">
        <color rgb="FFFF0000"/>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double">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hair">
        <color indexed="64"/>
      </left>
      <right/>
      <top style="medium">
        <color indexed="64"/>
      </top>
      <bottom style="medium">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hair">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medium">
        <color indexed="64"/>
      </bottom>
      <diagonal/>
    </border>
    <border>
      <left/>
      <right style="hair">
        <color auto="1"/>
      </right>
      <top/>
      <bottom/>
      <diagonal/>
    </border>
    <border>
      <left/>
      <right style="hair">
        <color auto="1"/>
      </right>
      <top/>
      <bottom style="medium">
        <color indexed="64"/>
      </bottom>
      <diagonal/>
    </border>
    <border>
      <left style="hair">
        <color auto="1"/>
      </left>
      <right style="medium">
        <color indexed="64"/>
      </right>
      <top/>
      <bottom/>
      <diagonal/>
    </border>
    <border>
      <left style="hair">
        <color auto="1"/>
      </left>
      <right style="hair">
        <color auto="1"/>
      </right>
      <top/>
      <bottom/>
      <diagonal/>
    </border>
    <border diagonalUp="1">
      <left style="hair">
        <color auto="1"/>
      </left>
      <right style="medium">
        <color indexed="64"/>
      </right>
      <top style="hair">
        <color auto="1"/>
      </top>
      <bottom style="hair">
        <color auto="1"/>
      </bottom>
      <diagonal style="hair">
        <color auto="1"/>
      </diagonal>
    </border>
    <border diagonalUp="1">
      <left style="hair">
        <color auto="1"/>
      </left>
      <right style="hair">
        <color auto="1"/>
      </right>
      <top style="hair">
        <color auto="1"/>
      </top>
      <bottom style="hair">
        <color auto="1"/>
      </bottom>
      <diagonal style="hair">
        <color auto="1"/>
      </diagonal>
    </border>
    <border diagonalUp="1">
      <left/>
      <right style="hair">
        <color auto="1"/>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style="hair">
        <color auto="1"/>
      </left>
      <right/>
      <top style="hair">
        <color auto="1"/>
      </top>
      <bottom style="hair">
        <color auto="1"/>
      </bottom>
      <diagonal style="hair">
        <color auto="1"/>
      </diagonal>
    </border>
    <border diagonalUp="1">
      <left style="hair">
        <color auto="1"/>
      </left>
      <right style="hair">
        <color auto="1"/>
      </right>
      <top/>
      <bottom style="hair">
        <color auto="1"/>
      </bottom>
      <diagonal style="hair">
        <color auto="1"/>
      </diagonal>
    </border>
    <border diagonalUp="1">
      <left/>
      <right style="medium">
        <color indexed="64"/>
      </right>
      <top/>
      <bottom/>
      <diagonal style="hair">
        <color auto="1"/>
      </diagonal>
    </border>
    <border diagonalUp="1">
      <left/>
      <right/>
      <top/>
      <bottom/>
      <diagonal style="hair">
        <color auto="1"/>
      </diagonal>
    </border>
    <border diagonalUp="1">
      <left style="hair">
        <color auto="1"/>
      </left>
      <right/>
      <top/>
      <bottom/>
      <diagonal style="hair">
        <color auto="1"/>
      </diagonal>
    </border>
    <border diagonalUp="1">
      <left/>
      <right style="medium">
        <color indexed="64"/>
      </right>
      <top style="hair">
        <color auto="1"/>
      </top>
      <bottom/>
      <diagonal style="hair">
        <color auto="1"/>
      </diagonal>
    </border>
    <border diagonalUp="1">
      <left/>
      <right/>
      <top style="hair">
        <color auto="1"/>
      </top>
      <bottom/>
      <diagonal style="hair">
        <color auto="1"/>
      </diagonal>
    </border>
    <border diagonalUp="1">
      <left style="hair">
        <color auto="1"/>
      </left>
      <right/>
      <top style="hair">
        <color auto="1"/>
      </top>
      <bottom/>
      <diagonal style="hair">
        <color auto="1"/>
      </diagonal>
    </border>
    <border>
      <left/>
      <right style="medium">
        <color indexed="64"/>
      </right>
      <top style="double">
        <color indexed="64"/>
      </top>
      <bottom/>
      <diagonal/>
    </border>
  </borders>
  <cellStyleXfs count="3">
    <xf numFmtId="0" fontId="0" fillId="0" borderId="0">
      <alignment vertical="center"/>
    </xf>
    <xf numFmtId="0" fontId="11" fillId="0" borderId="0">
      <alignment vertical="center"/>
    </xf>
    <xf numFmtId="0" fontId="25" fillId="0" borderId="0"/>
  </cellStyleXfs>
  <cellXfs count="628">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0" xfId="0" applyFont="1" applyBorder="1">
      <alignment vertical="center"/>
    </xf>
    <xf numFmtId="0" fontId="2" fillId="0" borderId="0" xfId="0" applyFont="1" applyAlignment="1"/>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6" fillId="0" borderId="2" xfId="0" applyFont="1" applyBorder="1" applyAlignment="1">
      <alignment horizontal="center" vertical="center"/>
    </xf>
    <xf numFmtId="0" fontId="6" fillId="0" borderId="35" xfId="0" applyFont="1" applyBorder="1" applyAlignment="1">
      <alignment horizontal="distributed" vertical="center"/>
    </xf>
    <xf numFmtId="0" fontId="7" fillId="0" borderId="20"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7" xfId="0" applyFont="1" applyBorder="1">
      <alignment vertical="center"/>
    </xf>
    <xf numFmtId="0" fontId="6" fillId="0" borderId="20" xfId="0" applyFont="1" applyBorder="1">
      <alignment vertical="center"/>
    </xf>
    <xf numFmtId="49" fontId="6" fillId="0" borderId="35" xfId="0" applyNumberFormat="1" applyFont="1" applyBorder="1" applyAlignment="1">
      <alignment horizontal="right" vertical="center"/>
    </xf>
    <xf numFmtId="49" fontId="6" fillId="0" borderId="37" xfId="0" applyNumberFormat="1" applyFont="1" applyBorder="1" applyAlignment="1">
      <alignment horizontal="right" vertical="center"/>
    </xf>
    <xf numFmtId="49" fontId="6" fillId="0" borderId="40" xfId="0" applyNumberFormat="1" applyFont="1" applyBorder="1" applyAlignment="1">
      <alignment horizontal="right" vertical="center"/>
    </xf>
    <xf numFmtId="49" fontId="6" fillId="0" borderId="41" xfId="0" applyNumberFormat="1" applyFont="1" applyBorder="1" applyAlignment="1">
      <alignment horizontal="right" vertical="center"/>
    </xf>
    <xf numFmtId="49" fontId="6" fillId="0" borderId="2" xfId="0" applyNumberFormat="1" applyFont="1" applyBorder="1" applyAlignment="1">
      <alignment horizontal="right" vertical="center" wrapText="1"/>
    </xf>
    <xf numFmtId="49" fontId="6" fillId="0" borderId="37" xfId="0" applyNumberFormat="1" applyFont="1" applyBorder="1" applyAlignment="1">
      <alignment horizontal="right" vertical="center" wrapText="1"/>
    </xf>
    <xf numFmtId="49" fontId="6" fillId="0" borderId="35" xfId="0" applyNumberFormat="1" applyFont="1" applyBorder="1" applyAlignment="1">
      <alignment horizontal="right" vertical="center" wrapText="1"/>
    </xf>
    <xf numFmtId="49" fontId="6" fillId="0" borderId="2" xfId="0" applyNumberFormat="1" applyFont="1" applyBorder="1" applyAlignment="1">
      <alignment horizontal="center" vertical="center" wrapText="1"/>
    </xf>
    <xf numFmtId="49" fontId="6" fillId="0" borderId="37" xfId="0" applyNumberFormat="1" applyFont="1" applyBorder="1" applyAlignment="1">
      <alignment horizontal="center" vertical="center"/>
    </xf>
    <xf numFmtId="49" fontId="6" fillId="0" borderId="2" xfId="0" applyNumberFormat="1" applyFont="1" applyBorder="1" applyAlignment="1">
      <alignment horizontal="center" vertical="center"/>
    </xf>
    <xf numFmtId="49" fontId="6" fillId="0" borderId="20" xfId="0" applyNumberFormat="1" applyFont="1" applyBorder="1" applyAlignment="1">
      <alignment horizontal="center" vertical="center"/>
    </xf>
    <xf numFmtId="0" fontId="6" fillId="0" borderId="2" xfId="0" applyFont="1" applyBorder="1">
      <alignment vertical="center"/>
    </xf>
    <xf numFmtId="0" fontId="7" fillId="0" borderId="7" xfId="0" applyFont="1" applyBorder="1" applyAlignment="1">
      <alignment vertical="center" wrapText="1"/>
    </xf>
    <xf numFmtId="0" fontId="7" fillId="0" borderId="7" xfId="0" applyFont="1" applyBorder="1">
      <alignment vertical="center"/>
    </xf>
    <xf numFmtId="0" fontId="6" fillId="0" borderId="7" xfId="0" applyFont="1" applyBorder="1" applyAlignment="1">
      <alignment vertical="center" wrapText="1"/>
    </xf>
    <xf numFmtId="49" fontId="6" fillId="0" borderId="35" xfId="0" applyNumberFormat="1" applyFont="1" applyBorder="1">
      <alignment vertical="center"/>
    </xf>
    <xf numFmtId="49" fontId="6" fillId="0" borderId="20" xfId="0" applyNumberFormat="1" applyFont="1" applyBorder="1" applyAlignment="1">
      <alignment horizontal="right" vertical="center"/>
    </xf>
    <xf numFmtId="49" fontId="6" fillId="0" borderId="2" xfId="0" applyNumberFormat="1" applyFont="1" applyBorder="1" applyAlignment="1">
      <alignment horizontal="right" vertical="center"/>
    </xf>
    <xf numFmtId="49" fontId="6" fillId="0" borderId="20" xfId="0" applyNumberFormat="1" applyFont="1" applyBorder="1" applyAlignment="1">
      <alignment horizontal="center" vertical="center" wrapText="1"/>
    </xf>
    <xf numFmtId="0" fontId="7" fillId="0" borderId="3" xfId="0" applyFont="1" applyBorder="1" applyAlignment="1">
      <alignment vertical="center" wrapText="1"/>
    </xf>
    <xf numFmtId="49" fontId="6" fillId="0" borderId="30" xfId="0" applyNumberFormat="1" applyFont="1" applyBorder="1" applyAlignment="1">
      <alignment horizontal="right" vertical="center"/>
    </xf>
    <xf numFmtId="49" fontId="6" fillId="0" borderId="29" xfId="0" applyNumberFormat="1" applyFont="1" applyBorder="1" applyAlignment="1">
      <alignment horizontal="center" vertical="center"/>
    </xf>
    <xf numFmtId="49" fontId="6" fillId="0" borderId="8" xfId="0" applyNumberFormat="1" applyFont="1" applyBorder="1" applyAlignment="1">
      <alignment horizontal="center" vertical="center"/>
    </xf>
    <xf numFmtId="49" fontId="6" fillId="0" borderId="36" xfId="0" applyNumberFormat="1" applyFont="1" applyBorder="1" applyAlignment="1">
      <alignment horizontal="center" vertical="center"/>
    </xf>
    <xf numFmtId="0" fontId="6" fillId="0" borderId="31" xfId="0" applyFont="1" applyBorder="1" applyAlignment="1">
      <alignment horizontal="center" vertical="center"/>
    </xf>
    <xf numFmtId="0" fontId="6" fillId="0" borderId="5" xfId="0" applyFont="1" applyBorder="1" applyAlignment="1">
      <alignment horizontal="center" vertical="center"/>
    </xf>
    <xf numFmtId="0" fontId="7" fillId="0" borderId="8" xfId="0" applyFont="1" applyBorder="1" applyAlignment="1">
      <alignment horizontal="center" vertical="center" wrapText="1"/>
    </xf>
    <xf numFmtId="0" fontId="6" fillId="0" borderId="25" xfId="0" applyFont="1" applyBorder="1" applyAlignment="1">
      <alignment horizontal="distributed" vertical="center" wrapText="1"/>
    </xf>
    <xf numFmtId="0" fontId="6" fillId="0" borderId="4" xfId="0" applyFont="1" applyBorder="1" applyAlignment="1">
      <alignment horizontal="distributed" vertical="center"/>
    </xf>
    <xf numFmtId="49" fontId="6" fillId="0" borderId="44" xfId="0" applyNumberFormat="1" applyFont="1" applyBorder="1" applyAlignment="1">
      <alignment horizontal="right" vertical="center"/>
    </xf>
    <xf numFmtId="49" fontId="6" fillId="0" borderId="47" xfId="0" applyNumberFormat="1" applyFont="1" applyBorder="1" applyAlignment="1">
      <alignment horizontal="right" vertical="center"/>
    </xf>
    <xf numFmtId="49" fontId="6" fillId="0" borderId="44" xfId="0" applyNumberFormat="1" applyFont="1" applyBorder="1" applyAlignment="1">
      <alignment horizontal="right" vertical="center" wrapText="1"/>
    </xf>
    <xf numFmtId="49" fontId="6" fillId="0" borderId="44" xfId="0" applyNumberFormat="1" applyFont="1" applyBorder="1">
      <alignment vertical="center"/>
    </xf>
    <xf numFmtId="49" fontId="6" fillId="0" borderId="48" xfId="0" applyNumberFormat="1" applyFont="1" applyBorder="1" applyAlignment="1">
      <alignment horizontal="right" vertical="center"/>
    </xf>
    <xf numFmtId="49" fontId="6" fillId="0" borderId="45" xfId="0" applyNumberFormat="1" applyFont="1" applyBorder="1" applyAlignment="1">
      <alignment horizontal="right" vertical="center"/>
    </xf>
    <xf numFmtId="49" fontId="6" fillId="0" borderId="46" xfId="0" applyNumberFormat="1" applyFont="1" applyBorder="1" applyAlignment="1">
      <alignment horizontal="right" vertical="center"/>
    </xf>
    <xf numFmtId="49" fontId="6" fillId="0" borderId="4" xfId="0" applyNumberFormat="1" applyFont="1" applyBorder="1" applyAlignment="1">
      <alignment horizontal="right" vertical="center"/>
    </xf>
    <xf numFmtId="0" fontId="6" fillId="0" borderId="2" xfId="0" applyFont="1" applyBorder="1" applyAlignment="1">
      <alignment vertical="center" shrinkToFit="1"/>
    </xf>
    <xf numFmtId="0" fontId="6" fillId="0" borderId="2" xfId="0" applyFont="1" applyBorder="1" applyAlignment="1">
      <alignment horizontal="center" vertical="center" shrinkToFit="1"/>
    </xf>
    <xf numFmtId="0" fontId="2" fillId="0" borderId="12" xfId="0" applyFont="1" applyBorder="1">
      <alignment vertical="center"/>
    </xf>
    <xf numFmtId="0" fontId="2" fillId="0" borderId="18" xfId="0" applyFont="1" applyBorder="1">
      <alignment vertical="center"/>
    </xf>
    <xf numFmtId="49" fontId="7" fillId="0" borderId="31" xfId="0" applyNumberFormat="1" applyFont="1" applyBorder="1" applyAlignment="1">
      <alignment vertical="center" wrapText="1"/>
    </xf>
    <xf numFmtId="49" fontId="7" fillId="0" borderId="38" xfId="0" applyNumberFormat="1" applyFont="1" applyBorder="1" applyAlignment="1">
      <alignment vertical="center" wrapText="1"/>
    </xf>
    <xf numFmtId="49" fontId="7" fillId="0" borderId="28" xfId="0" applyNumberFormat="1" applyFont="1" applyBorder="1" applyAlignment="1">
      <alignment vertical="center" wrapText="1"/>
    </xf>
    <xf numFmtId="49" fontId="7" fillId="0" borderId="32" xfId="0" applyNumberFormat="1" applyFont="1" applyBorder="1" applyAlignment="1">
      <alignment vertical="center" wrapText="1"/>
    </xf>
    <xf numFmtId="49" fontId="7" fillId="0" borderId="42" xfId="0" applyNumberFormat="1" applyFont="1" applyBorder="1" applyAlignment="1">
      <alignment vertical="center" wrapText="1"/>
    </xf>
    <xf numFmtId="49" fontId="7" fillId="0" borderId="29" xfId="0" applyNumberFormat="1" applyFont="1" applyBorder="1" applyAlignment="1">
      <alignment vertical="center" wrapText="1"/>
    </xf>
    <xf numFmtId="0" fontId="4" fillId="0" borderId="0" xfId="0" applyFont="1" applyAlignment="1">
      <alignment vertical="center" shrinkToFit="1"/>
    </xf>
    <xf numFmtId="0" fontId="0" fillId="2" borderId="49" xfId="0" applyFill="1" applyBorder="1" applyProtection="1">
      <alignment vertical="center"/>
      <protection locked="0"/>
    </xf>
    <xf numFmtId="0" fontId="2" fillId="0" borderId="90" xfId="0" applyFont="1" applyBorder="1" applyAlignment="1">
      <alignment horizontal="center" vertical="center"/>
    </xf>
    <xf numFmtId="0" fontId="2" fillId="0" borderId="92" xfId="0" applyFont="1" applyBorder="1" applyAlignment="1">
      <alignment horizontal="center" vertical="center"/>
    </xf>
    <xf numFmtId="0" fontId="2" fillId="0" borderId="0" xfId="0" applyFont="1" applyAlignment="1">
      <alignment horizontal="left" vertical="center"/>
    </xf>
    <xf numFmtId="0" fontId="2" fillId="0" borderId="10" xfId="0" applyFont="1" applyBorder="1" applyAlignment="1">
      <alignment horizontal="center" vertical="center"/>
    </xf>
    <xf numFmtId="0" fontId="2" fillId="0" borderId="12" xfId="0" applyFont="1" applyBorder="1" applyAlignment="1">
      <alignment horizontal="center" vertical="center"/>
    </xf>
    <xf numFmtId="0" fontId="4" fillId="0" borderId="12" xfId="0" applyFont="1" applyBorder="1" applyAlignment="1">
      <alignment vertical="center" shrinkToFit="1"/>
    </xf>
    <xf numFmtId="0" fontId="2" fillId="0" borderId="13" xfId="0" applyFont="1" applyBorder="1" applyAlignment="1">
      <alignment horizontal="center" vertical="center"/>
    </xf>
    <xf numFmtId="0" fontId="2" fillId="0" borderId="10" xfId="0" applyFont="1" applyBorder="1" applyAlignment="1">
      <alignment vertical="center" shrinkToFit="1"/>
    </xf>
    <xf numFmtId="0" fontId="2" fillId="0" borderId="11" xfId="0" applyFont="1" applyBorder="1">
      <alignment vertical="center"/>
    </xf>
    <xf numFmtId="0" fontId="2" fillId="0" borderId="14" xfId="0" applyFont="1" applyBorder="1">
      <alignment vertical="center"/>
    </xf>
    <xf numFmtId="0" fontId="2" fillId="0" borderId="17" xfId="0" applyFont="1" applyBorder="1">
      <alignment vertical="center"/>
    </xf>
    <xf numFmtId="0" fontId="2" fillId="0" borderId="62" xfId="0" applyFont="1" applyBorder="1">
      <alignment vertical="center"/>
    </xf>
    <xf numFmtId="0" fontId="2" fillId="0" borderId="13" xfId="0" applyFont="1" applyBorder="1">
      <alignment vertical="center"/>
    </xf>
    <xf numFmtId="0" fontId="2" fillId="0" borderId="46" xfId="0" applyFont="1" applyBorder="1" applyAlignment="1">
      <alignment vertical="center" textRotation="255"/>
    </xf>
    <xf numFmtId="0" fontId="2" fillId="0" borderId="47" xfId="0" applyFont="1" applyBorder="1" applyAlignment="1">
      <alignment vertical="center" textRotation="255"/>
    </xf>
    <xf numFmtId="0" fontId="2" fillId="0" borderId="48" xfId="0" applyFont="1" applyBorder="1" applyAlignment="1">
      <alignment vertical="center" textRotation="255"/>
    </xf>
    <xf numFmtId="0" fontId="2" fillId="0" borderId="55" xfId="0" applyFont="1" applyBorder="1">
      <alignment vertical="center"/>
    </xf>
    <xf numFmtId="0" fontId="2" fillId="0" borderId="56" xfId="0" applyFont="1" applyBorder="1">
      <alignment vertical="center"/>
    </xf>
    <xf numFmtId="0" fontId="2" fillId="0" borderId="19" xfId="0" applyFont="1" applyBorder="1">
      <alignment vertical="center"/>
    </xf>
    <xf numFmtId="0" fontId="2" fillId="0" borderId="90" xfId="0" applyFont="1" applyBorder="1">
      <alignment vertical="center"/>
    </xf>
    <xf numFmtId="0" fontId="2" fillId="0" borderId="15" xfId="0" applyFont="1" applyBorder="1">
      <alignment vertical="center"/>
    </xf>
    <xf numFmtId="0" fontId="2" fillId="0" borderId="16" xfId="0" applyFont="1" applyBorder="1">
      <alignment vertical="center"/>
    </xf>
    <xf numFmtId="0" fontId="2" fillId="0" borderId="92" xfId="0" applyFont="1" applyBorder="1">
      <alignment vertical="center"/>
    </xf>
    <xf numFmtId="0" fontId="2" fillId="0" borderId="0" xfId="0" applyFont="1" applyAlignment="1">
      <alignment vertical="center" wrapText="1"/>
    </xf>
    <xf numFmtId="0" fontId="4" fillId="0" borderId="12" xfId="0" applyFont="1" applyBorder="1">
      <alignment vertical="center"/>
    </xf>
    <xf numFmtId="0" fontId="2" fillId="0" borderId="0" xfId="0" applyFont="1" applyAlignment="1">
      <alignment vertical="center" shrinkToFit="1"/>
    </xf>
    <xf numFmtId="0" fontId="4" fillId="0" borderId="10" xfId="0" applyFont="1" applyBorder="1" applyAlignment="1">
      <alignment horizontal="left" vertical="center"/>
    </xf>
    <xf numFmtId="0" fontId="4" fillId="0" borderId="10" xfId="0" applyFont="1" applyBorder="1">
      <alignment vertical="center"/>
    </xf>
    <xf numFmtId="0" fontId="4" fillId="0" borderId="10" xfId="0" applyFont="1" applyBorder="1" applyAlignment="1">
      <alignment vertical="center" shrinkToFit="1"/>
    </xf>
    <xf numFmtId="0" fontId="2" fillId="0" borderId="12" xfId="0" applyFont="1" applyBorder="1" applyAlignment="1">
      <alignment vertical="center" shrinkToFit="1"/>
    </xf>
    <xf numFmtId="0" fontId="12" fillId="0" borderId="0" xfId="0" applyFont="1">
      <alignment vertical="center"/>
    </xf>
    <xf numFmtId="0" fontId="0" fillId="0" borderId="0" xfId="0" applyAlignment="1">
      <alignment horizontal="center" vertical="center"/>
    </xf>
    <xf numFmtId="0" fontId="0" fillId="0" borderId="0" xfId="0" applyAlignment="1">
      <alignment horizontal="right" vertical="center"/>
    </xf>
    <xf numFmtId="0" fontId="0" fillId="0" borderId="6" xfId="0" applyBorder="1" applyAlignment="1">
      <alignment horizontal="center" vertical="center"/>
    </xf>
    <xf numFmtId="0" fontId="0" fillId="0" borderId="6" xfId="0" applyBorder="1">
      <alignment vertical="center"/>
    </xf>
    <xf numFmtId="0" fontId="0" fillId="0" borderId="4" xfId="0" applyBorder="1" applyAlignment="1">
      <alignment horizontal="center" vertical="center"/>
    </xf>
    <xf numFmtId="0" fontId="0" fillId="0" borderId="4" xfId="0" applyBorder="1">
      <alignment vertical="center"/>
    </xf>
    <xf numFmtId="0" fontId="0" fillId="0" borderId="8" xfId="0" applyBorder="1">
      <alignment vertical="center"/>
    </xf>
    <xf numFmtId="0" fontId="0" fillId="0" borderId="9" xfId="0" applyBorder="1" applyAlignment="1">
      <alignment horizontal="center" vertical="center"/>
    </xf>
    <xf numFmtId="0" fontId="0" fillId="0" borderId="8" xfId="0" applyBorder="1" applyAlignment="1">
      <alignment horizontal="center" vertical="center"/>
    </xf>
    <xf numFmtId="0" fontId="0" fillId="0" borderId="7" xfId="0" applyBorder="1" applyAlignment="1">
      <alignment horizontal="center" vertical="center"/>
    </xf>
    <xf numFmtId="0" fontId="0" fillId="0" borderId="44" xfId="0" applyBorder="1">
      <alignment vertical="center"/>
    </xf>
    <xf numFmtId="0" fontId="0" fillId="0" borderId="7" xfId="0" applyBorder="1" applyAlignment="1">
      <alignment horizontal="center" vertical="center" wrapText="1"/>
    </xf>
    <xf numFmtId="0" fontId="0" fillId="0" borderId="2" xfId="0" applyBorder="1" applyAlignment="1">
      <alignment horizontal="center" vertical="center"/>
    </xf>
    <xf numFmtId="0" fontId="0" fillId="0" borderId="2" xfId="0" applyBorder="1">
      <alignment vertical="center"/>
    </xf>
    <xf numFmtId="0" fontId="0" fillId="0" borderId="7" xfId="0" applyBorder="1">
      <alignment vertical="center"/>
    </xf>
    <xf numFmtId="0" fontId="0" fillId="0" borderId="20" xfId="0" applyBorder="1">
      <alignment vertical="center"/>
    </xf>
    <xf numFmtId="0" fontId="0" fillId="0" borderId="29" xfId="0" applyBorder="1" applyAlignment="1">
      <alignment horizontal="center" vertical="center"/>
    </xf>
    <xf numFmtId="0" fontId="0" fillId="0" borderId="20" xfId="0" applyBorder="1" applyAlignment="1">
      <alignment horizontal="center" vertical="center"/>
    </xf>
    <xf numFmtId="0" fontId="0" fillId="0" borderId="5" xfId="0" applyBorder="1">
      <alignment vertical="center"/>
    </xf>
    <xf numFmtId="0" fontId="0" fillId="0" borderId="5" xfId="0" applyBorder="1" applyAlignment="1">
      <alignment horizontal="center" vertical="center" wrapText="1"/>
    </xf>
    <xf numFmtId="0" fontId="0" fillId="0" borderId="107" xfId="0" applyBorder="1">
      <alignment vertical="center"/>
    </xf>
    <xf numFmtId="0" fontId="0" fillId="0" borderId="49" xfId="0" applyBorder="1" applyProtection="1">
      <alignment vertical="center"/>
      <protection locked="0"/>
    </xf>
    <xf numFmtId="0" fontId="0" fillId="0" borderId="49" xfId="0" applyBorder="1" applyAlignment="1" applyProtection="1">
      <alignment horizontal="center" vertical="center"/>
      <protection locked="0"/>
    </xf>
    <xf numFmtId="49" fontId="0" fillId="0" borderId="49" xfId="0" applyNumberFormat="1" applyBorder="1" applyAlignment="1" applyProtection="1">
      <alignment horizontal="center" vertical="center"/>
      <protection locked="0"/>
    </xf>
    <xf numFmtId="0" fontId="0" fillId="0" borderId="5" xfId="0" applyBorder="1" applyAlignment="1">
      <alignment horizontal="center" vertical="center"/>
    </xf>
    <xf numFmtId="0" fontId="0" fillId="0" borderId="29" xfId="0" applyBorder="1">
      <alignment vertical="center"/>
    </xf>
    <xf numFmtId="0" fontId="0" fillId="0" borderId="3" xfId="0" applyBorder="1">
      <alignment vertical="center"/>
    </xf>
    <xf numFmtId="0" fontId="0" fillId="0" borderId="58" xfId="0" applyBorder="1" applyProtection="1">
      <alignment vertical="center"/>
      <protection locked="0"/>
    </xf>
    <xf numFmtId="0" fontId="0" fillId="0" borderId="20" xfId="0" applyBorder="1" applyAlignment="1">
      <alignment horizontal="center" vertical="center" wrapText="1"/>
    </xf>
    <xf numFmtId="0" fontId="0" fillId="0" borderId="111" xfId="0" applyBorder="1">
      <alignment vertical="center"/>
    </xf>
    <xf numFmtId="0" fontId="0" fillId="0" borderId="112" xfId="0" applyBorder="1">
      <alignment vertical="center"/>
    </xf>
    <xf numFmtId="0" fontId="0" fillId="0" borderId="113" xfId="0" applyBorder="1">
      <alignment vertical="center"/>
    </xf>
    <xf numFmtId="0" fontId="0" fillId="0" borderId="114" xfId="0" applyBorder="1">
      <alignment vertical="center"/>
    </xf>
    <xf numFmtId="0" fontId="0" fillId="0" borderId="106" xfId="0" applyBorder="1">
      <alignment vertical="center"/>
    </xf>
    <xf numFmtId="0" fontId="0" fillId="0" borderId="115" xfId="0" applyBorder="1">
      <alignment vertical="center"/>
    </xf>
    <xf numFmtId="0" fontId="0" fillId="0" borderId="116" xfId="0" applyBorder="1">
      <alignment vertical="center"/>
    </xf>
    <xf numFmtId="0" fontId="0" fillId="0" borderId="117" xfId="0" applyBorder="1">
      <alignment vertical="center"/>
    </xf>
    <xf numFmtId="0" fontId="0" fillId="0" borderId="107" xfId="0" applyBorder="1" applyAlignment="1">
      <alignment vertical="center" shrinkToFit="1"/>
    </xf>
    <xf numFmtId="0" fontId="0" fillId="0" borderId="107" xfId="0" applyBorder="1" applyAlignment="1">
      <alignment horizontal="center" vertical="center"/>
    </xf>
    <xf numFmtId="0" fontId="0" fillId="0" borderId="0" xfId="0" applyAlignment="1">
      <alignment vertical="center" shrinkToFit="1"/>
    </xf>
    <xf numFmtId="0" fontId="0" fillId="0" borderId="2" xfId="0" applyBorder="1" applyAlignment="1">
      <alignment vertical="center" shrinkToFit="1"/>
    </xf>
    <xf numFmtId="0" fontId="0" fillId="0" borderId="32" xfId="0" applyBorder="1" applyAlignment="1">
      <alignment horizontal="center" vertical="center"/>
    </xf>
    <xf numFmtId="0" fontId="4" fillId="0" borderId="0" xfId="0" applyFont="1" applyAlignment="1">
      <alignment vertical="top"/>
    </xf>
    <xf numFmtId="0" fontId="0" fillId="0" borderId="49" xfId="0" applyBorder="1" applyAlignment="1" applyProtection="1">
      <alignment horizontal="center" vertical="center" wrapText="1"/>
      <protection locked="0"/>
    </xf>
    <xf numFmtId="0" fontId="2" fillId="0" borderId="0" xfId="0" applyFont="1" applyAlignment="1">
      <alignment horizontal="right" vertical="center"/>
    </xf>
    <xf numFmtId="0" fontId="16" fillId="0" borderId="0" xfId="1" applyFont="1">
      <alignment vertical="center"/>
    </xf>
    <xf numFmtId="0" fontId="17" fillId="0" borderId="0" xfId="1" applyFont="1">
      <alignment vertical="center"/>
    </xf>
    <xf numFmtId="0" fontId="18" fillId="0" borderId="70" xfId="1" applyFont="1" applyBorder="1">
      <alignment vertical="center"/>
    </xf>
    <xf numFmtId="0" fontId="16" fillId="0" borderId="70" xfId="1" applyFont="1" applyBorder="1">
      <alignment vertical="center"/>
    </xf>
    <xf numFmtId="0" fontId="16" fillId="0" borderId="72" xfId="1" applyFont="1" applyBorder="1">
      <alignment vertical="center"/>
    </xf>
    <xf numFmtId="0" fontId="21" fillId="0" borderId="17" xfId="1" applyFont="1" applyBorder="1" applyAlignment="1">
      <alignment horizontal="center" vertical="center" textRotation="255" shrinkToFit="1"/>
    </xf>
    <xf numFmtId="0" fontId="16" fillId="0" borderId="61" xfId="1" applyFont="1" applyBorder="1" applyAlignment="1">
      <alignment horizontal="center" vertical="center" textRotation="255" shrinkToFit="1"/>
    </xf>
    <xf numFmtId="0" fontId="22" fillId="0" borderId="78" xfId="1" applyFont="1" applyBorder="1" applyAlignment="1"/>
    <xf numFmtId="0" fontId="22" fillId="0" borderId="43" xfId="1" applyFont="1" applyBorder="1" applyAlignment="1"/>
    <xf numFmtId="0" fontId="16" fillId="0" borderId="82" xfId="1" applyFont="1" applyBorder="1">
      <alignment vertical="center"/>
    </xf>
    <xf numFmtId="0" fontId="16" fillId="0" borderId="83" xfId="1" applyFont="1" applyBorder="1">
      <alignment vertical="center"/>
    </xf>
    <xf numFmtId="0" fontId="16" fillId="0" borderId="42" xfId="1" applyFont="1" applyBorder="1">
      <alignment vertical="center"/>
    </xf>
    <xf numFmtId="0" fontId="20" fillId="0" borderId="69" xfId="1" applyFont="1" applyBorder="1" applyAlignment="1" applyProtection="1">
      <alignment vertical="center" textRotation="255"/>
      <protection locked="0"/>
    </xf>
    <xf numFmtId="0" fontId="20" fillId="0" borderId="85" xfId="1" applyFont="1" applyBorder="1" applyAlignment="1" applyProtection="1">
      <alignment vertical="center" textRotation="255"/>
      <protection locked="0"/>
    </xf>
    <xf numFmtId="0" fontId="20" fillId="0" borderId="85" xfId="1" applyFont="1" applyBorder="1" applyAlignment="1" applyProtection="1">
      <alignment vertical="center" textRotation="255" shrinkToFit="1"/>
      <protection locked="0"/>
    </xf>
    <xf numFmtId="0" fontId="20" fillId="0" borderId="67" xfId="1" applyFont="1" applyBorder="1" applyAlignment="1" applyProtection="1">
      <alignment vertical="center" textRotation="255"/>
      <protection locked="0"/>
    </xf>
    <xf numFmtId="0" fontId="20" fillId="0" borderId="122" xfId="1" applyFont="1" applyBorder="1" applyAlignment="1" applyProtection="1">
      <alignment vertical="center" textRotation="255"/>
      <protection locked="0"/>
    </xf>
    <xf numFmtId="0" fontId="20" fillId="0" borderId="70" xfId="1" applyFont="1" applyBorder="1" applyAlignment="1" applyProtection="1">
      <alignment vertical="center" textRotation="255"/>
      <protection locked="0"/>
    </xf>
    <xf numFmtId="0" fontId="20" fillId="0" borderId="70" xfId="1" applyFont="1" applyBorder="1" applyAlignment="1" applyProtection="1">
      <alignment vertical="center" textRotation="255" shrinkToFit="1"/>
      <protection locked="0"/>
    </xf>
    <xf numFmtId="0" fontId="16" fillId="0" borderId="86" xfId="1" applyFont="1" applyBorder="1">
      <alignment vertical="center"/>
    </xf>
    <xf numFmtId="0" fontId="16" fillId="0" borderId="0" xfId="1" applyFont="1" applyAlignment="1">
      <alignment horizontal="center" vertical="center"/>
    </xf>
    <xf numFmtId="0" fontId="20" fillId="0" borderId="85" xfId="1" applyFont="1" applyBorder="1" applyAlignment="1" applyProtection="1">
      <alignment vertical="center" textRotation="255" wrapText="1"/>
      <protection locked="0"/>
    </xf>
    <xf numFmtId="0" fontId="20" fillId="0" borderId="85" xfId="1" applyFont="1" applyBorder="1" applyAlignment="1">
      <alignment vertical="center" textRotation="255"/>
    </xf>
    <xf numFmtId="0" fontId="20" fillId="0" borderId="0" xfId="1" applyFont="1" applyBorder="1" applyAlignment="1">
      <alignment vertical="center" textRotation="255"/>
    </xf>
    <xf numFmtId="0" fontId="20" fillId="0" borderId="70" xfId="1" applyFont="1" applyBorder="1" applyAlignment="1">
      <alignment vertical="center" textRotation="255"/>
    </xf>
    <xf numFmtId="0" fontId="26" fillId="0" borderId="0" xfId="2" applyFont="1" applyFill="1"/>
    <xf numFmtId="0" fontId="26" fillId="0" borderId="0" xfId="2" applyFont="1" applyFill="1" applyBorder="1"/>
    <xf numFmtId="0" fontId="26" fillId="0" borderId="19" xfId="2" applyNumberFormat="1" applyFont="1" applyFill="1" applyBorder="1" applyAlignment="1">
      <alignment vertical="center" shrinkToFit="1"/>
    </xf>
    <xf numFmtId="0" fontId="26" fillId="0" borderId="18" xfId="2" applyNumberFormat="1" applyFont="1" applyFill="1" applyBorder="1" applyAlignment="1">
      <alignment vertical="center" shrinkToFit="1"/>
    </xf>
    <xf numFmtId="0" fontId="26" fillId="0" borderId="62" xfId="2" applyNumberFormat="1" applyFont="1" applyFill="1" applyBorder="1" applyAlignment="1">
      <alignment vertical="center" shrinkToFit="1"/>
    </xf>
    <xf numFmtId="0" fontId="26" fillId="0" borderId="12" xfId="2" applyNumberFormat="1" applyFont="1" applyFill="1" applyBorder="1" applyAlignment="1">
      <alignment vertical="center" shrinkToFit="1"/>
    </xf>
    <xf numFmtId="0" fontId="26" fillId="0" borderId="17" xfId="2" applyNumberFormat="1" applyFont="1" applyFill="1" applyBorder="1" applyAlignment="1">
      <alignment vertical="center" shrinkToFit="1"/>
    </xf>
    <xf numFmtId="0" fontId="26" fillId="0" borderId="18" xfId="2" applyFont="1" applyFill="1" applyBorder="1" applyAlignment="1">
      <alignment vertical="center" shrinkToFit="1"/>
    </xf>
    <xf numFmtId="0" fontId="26" fillId="0" borderId="0" xfId="2" applyFont="1" applyFill="1" applyBorder="1" applyAlignment="1">
      <alignment vertical="center" shrinkToFit="1"/>
    </xf>
    <xf numFmtId="0" fontId="26" fillId="0" borderId="0" xfId="2" applyNumberFormat="1" applyFont="1" applyFill="1" applyBorder="1" applyAlignment="1">
      <alignment vertical="top"/>
    </xf>
    <xf numFmtId="0" fontId="29" fillId="0" borderId="0" xfId="2" applyFont="1" applyFill="1" applyBorder="1" applyAlignment="1">
      <alignment vertical="center" shrinkToFit="1"/>
    </xf>
    <xf numFmtId="0" fontId="0" fillId="0" borderId="2" xfId="0" applyBorder="1" applyAlignment="1">
      <alignment horizontal="left" vertical="center"/>
    </xf>
    <xf numFmtId="0" fontId="0" fillId="0" borderId="32" xfId="0" applyBorder="1" applyAlignment="1">
      <alignment horizontal="left" vertical="center"/>
    </xf>
    <xf numFmtId="0" fontId="0" fillId="0" borderId="2" xfId="0" applyBorder="1" applyAlignment="1">
      <alignment horizontal="left" vertical="center" shrinkToFit="1"/>
    </xf>
    <xf numFmtId="0" fontId="0" fillId="0" borderId="0" xfId="0" applyBorder="1" applyAlignment="1">
      <alignment horizontal="left" vertical="center"/>
    </xf>
    <xf numFmtId="0" fontId="0" fillId="0" borderId="0" xfId="0" applyAlignment="1">
      <alignment horizontal="left" vertical="center"/>
    </xf>
    <xf numFmtId="0" fontId="0" fillId="0" borderId="0" xfId="0" applyAlignment="1">
      <alignment vertical="center" wrapText="1"/>
    </xf>
    <xf numFmtId="0" fontId="0" fillId="0" borderId="0" xfId="0" applyAlignment="1" applyProtection="1">
      <alignment horizontal="left" vertical="center"/>
      <protection locked="0"/>
    </xf>
    <xf numFmtId="0" fontId="0" fillId="0" borderId="0"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 xfId="0" applyBorder="1" applyAlignment="1" applyProtection="1">
      <alignment horizontal="left" vertical="center"/>
      <protection locked="0"/>
    </xf>
    <xf numFmtId="0" fontId="0" fillId="0" borderId="29" xfId="0" applyBorder="1" applyAlignment="1">
      <alignment horizontal="left" vertical="center"/>
    </xf>
    <xf numFmtId="0" fontId="16" fillId="0" borderId="0" xfId="1" applyFont="1" applyBorder="1" applyAlignment="1">
      <alignment vertical="center"/>
    </xf>
    <xf numFmtId="0" fontId="17" fillId="0" borderId="0" xfId="1" applyFont="1" applyBorder="1" applyAlignment="1">
      <alignment vertical="center"/>
    </xf>
    <xf numFmtId="177" fontId="0" fillId="0" borderId="66" xfId="0" applyNumberFormat="1" applyFill="1" applyBorder="1" applyAlignment="1" applyProtection="1">
      <alignment horizontal="left" vertical="center"/>
      <protection locked="0"/>
    </xf>
    <xf numFmtId="0" fontId="0" fillId="0" borderId="0" xfId="0" applyFill="1" applyAlignment="1" applyProtection="1">
      <alignment horizontal="left" vertical="center"/>
      <protection locked="0"/>
    </xf>
    <xf numFmtId="0" fontId="0" fillId="0" borderId="0" xfId="0" applyFill="1">
      <alignment vertical="center"/>
    </xf>
    <xf numFmtId="0" fontId="0" fillId="0" borderId="0" xfId="0" applyFill="1" applyAlignment="1">
      <alignment horizontal="left" vertical="center"/>
    </xf>
    <xf numFmtId="0" fontId="0" fillId="0" borderId="0" xfId="0" applyFill="1" applyAlignment="1"/>
    <xf numFmtId="0" fontId="16" fillId="0" borderId="85" xfId="1" applyFont="1" applyBorder="1">
      <alignment vertical="center"/>
    </xf>
    <xf numFmtId="0" fontId="20" fillId="0" borderId="85" xfId="1" applyFont="1" applyBorder="1" applyAlignment="1" applyProtection="1">
      <alignment vertical="center" textRotation="255"/>
    </xf>
    <xf numFmtId="0" fontId="20" fillId="0" borderId="85" xfId="1" applyFont="1" applyFill="1" applyBorder="1" applyAlignment="1" applyProtection="1">
      <alignment vertical="center" textRotation="255" shrinkToFit="1"/>
    </xf>
    <xf numFmtId="0" fontId="20" fillId="0" borderId="85" xfId="1" applyFont="1" applyFill="1" applyBorder="1" applyAlignment="1" applyProtection="1">
      <alignment vertical="center" textRotation="255"/>
    </xf>
    <xf numFmtId="0" fontId="21" fillId="0" borderId="85" xfId="1" applyFont="1" applyBorder="1" applyAlignment="1" applyProtection="1">
      <alignment vertical="center" textRotation="255" wrapText="1"/>
    </xf>
    <xf numFmtId="0" fontId="21" fillId="0" borderId="85" xfId="1" applyFont="1" applyBorder="1" applyAlignment="1" applyProtection="1">
      <alignment vertical="center" wrapText="1"/>
      <protection locked="0"/>
    </xf>
    <xf numFmtId="0" fontId="20" fillId="0" borderId="85" xfId="1" applyFont="1" applyFill="1" applyBorder="1" applyAlignment="1" applyProtection="1">
      <alignment vertical="center" textRotation="255" wrapText="1"/>
    </xf>
    <xf numFmtId="0" fontId="22" fillId="0" borderId="85" xfId="1" applyFont="1" applyFill="1" applyBorder="1" applyAlignment="1" applyProtection="1">
      <alignment vertical="center" wrapText="1"/>
      <protection locked="0"/>
    </xf>
    <xf numFmtId="0" fontId="20" fillId="0" borderId="150" xfId="1" applyFont="1" applyFill="1" applyBorder="1" applyAlignment="1" applyProtection="1">
      <alignment vertical="center" textRotation="255"/>
    </xf>
    <xf numFmtId="0" fontId="20" fillId="0" borderId="0" xfId="1" applyFont="1" applyBorder="1" applyAlignment="1" applyProtection="1">
      <alignment vertical="center" textRotation="255"/>
      <protection locked="0"/>
    </xf>
    <xf numFmtId="0" fontId="16" fillId="0" borderId="0" xfId="1" applyFont="1" applyBorder="1">
      <alignment vertical="center"/>
    </xf>
    <xf numFmtId="0" fontId="20" fillId="0" borderId="0" xfId="1" applyFont="1" applyBorder="1" applyAlignment="1" applyProtection="1">
      <alignment vertical="center" textRotation="255" shrinkToFit="1"/>
      <protection locked="0"/>
    </xf>
    <xf numFmtId="0" fontId="20" fillId="0" borderId="0" xfId="1" applyFont="1" applyBorder="1" applyAlignment="1" applyProtection="1">
      <alignment vertical="center" textRotation="255"/>
    </xf>
    <xf numFmtId="0" fontId="20" fillId="0" borderId="0" xfId="1" applyFont="1" applyFill="1" applyBorder="1" applyAlignment="1" applyProtection="1">
      <alignment vertical="center" textRotation="255" shrinkToFit="1"/>
    </xf>
    <xf numFmtId="0" fontId="20" fillId="0" borderId="0" xfId="1" applyFont="1" applyFill="1" applyBorder="1" applyAlignment="1" applyProtection="1">
      <alignment vertical="center" textRotation="255" shrinkToFit="1"/>
      <protection locked="0"/>
    </xf>
    <xf numFmtId="0" fontId="21" fillId="0" borderId="0" xfId="1" applyFont="1" applyFill="1" applyBorder="1" applyAlignment="1" applyProtection="1">
      <alignment vertical="center" textRotation="255" wrapText="1"/>
    </xf>
    <xf numFmtId="0" fontId="21"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textRotation="255" wrapText="1"/>
    </xf>
    <xf numFmtId="0" fontId="22" fillId="0" borderId="0" xfId="1" applyFont="1" applyFill="1" applyBorder="1" applyAlignment="1" applyProtection="1">
      <alignment vertical="center" wrapText="1"/>
      <protection locked="0"/>
    </xf>
    <xf numFmtId="0" fontId="20" fillId="0" borderId="0" xfId="1" applyFont="1" applyFill="1" applyBorder="1" applyAlignment="1" applyProtection="1">
      <alignment vertical="center" textRotation="255"/>
    </xf>
    <xf numFmtId="0" fontId="20" fillId="0" borderId="86" xfId="1" applyFont="1" applyFill="1" applyBorder="1" applyAlignment="1" applyProtection="1">
      <alignment vertical="center" textRotation="255"/>
    </xf>
    <xf numFmtId="0" fontId="22" fillId="0" borderId="0" xfId="1" applyFont="1" applyFill="1" applyBorder="1" applyAlignment="1" applyProtection="1">
      <alignment vertical="center" wrapText="1"/>
    </xf>
    <xf numFmtId="0" fontId="22" fillId="0" borderId="0" xfId="1" applyFont="1" applyFill="1" applyBorder="1" applyAlignment="1" applyProtection="1">
      <alignment vertical="center" textRotation="255" wrapText="1"/>
      <protection locked="0"/>
    </xf>
    <xf numFmtId="0" fontId="21" fillId="0" borderId="0" xfId="1" applyFont="1" applyFill="1" applyBorder="1" applyAlignment="1" applyProtection="1">
      <alignment vertical="center"/>
      <protection locked="0"/>
    </xf>
    <xf numFmtId="0" fontId="20" fillId="0" borderId="70" xfId="1" applyFont="1" applyBorder="1" applyAlignment="1" applyProtection="1">
      <alignment vertical="center" textRotation="255"/>
    </xf>
    <xf numFmtId="0" fontId="20" fillId="0" borderId="70" xfId="1" applyFont="1" applyFill="1" applyBorder="1" applyAlignment="1" applyProtection="1">
      <alignment vertical="center" textRotation="255" shrinkToFit="1"/>
    </xf>
    <xf numFmtId="0" fontId="20" fillId="0" borderId="70" xfId="1" applyFont="1" applyFill="1" applyBorder="1" applyAlignment="1" applyProtection="1">
      <alignment vertical="center" textRotation="255" shrinkToFit="1"/>
      <protection locked="0"/>
    </xf>
    <xf numFmtId="0" fontId="21" fillId="0" borderId="70" xfId="1" applyFont="1" applyFill="1" applyBorder="1" applyAlignment="1" applyProtection="1">
      <alignment vertical="center" textRotation="255" wrapText="1"/>
    </xf>
    <xf numFmtId="0" fontId="21" fillId="0" borderId="70" xfId="1" applyFont="1" applyFill="1" applyBorder="1" applyAlignment="1" applyProtection="1">
      <alignment vertical="center" wrapText="1"/>
      <protection locked="0"/>
    </xf>
    <xf numFmtId="0" fontId="20" fillId="0" borderId="70" xfId="1" applyFont="1" applyFill="1" applyBorder="1" applyAlignment="1" applyProtection="1">
      <alignment vertical="center" textRotation="255" wrapText="1"/>
    </xf>
    <xf numFmtId="0" fontId="22" fillId="0" borderId="70" xfId="1" applyFont="1" applyFill="1" applyBorder="1" applyAlignment="1" applyProtection="1">
      <alignment vertical="center" textRotation="255" wrapText="1"/>
      <protection locked="0"/>
    </xf>
    <xf numFmtId="0" fontId="20" fillId="0" borderId="70" xfId="1" applyFont="1" applyFill="1" applyBorder="1" applyAlignment="1" applyProtection="1">
      <alignment vertical="center" textRotation="255"/>
    </xf>
    <xf numFmtId="0" fontId="20" fillId="0" borderId="81" xfId="1" applyFont="1" applyFill="1" applyBorder="1" applyAlignment="1" applyProtection="1">
      <alignment vertical="center" textRotation="255"/>
    </xf>
    <xf numFmtId="0" fontId="0" fillId="0" borderId="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9" xfId="0" applyBorder="1" applyAlignment="1" applyProtection="1">
      <alignment horizontal="left" vertical="center"/>
      <protection locked="0"/>
    </xf>
    <xf numFmtId="0" fontId="0" fillId="0" borderId="2" xfId="0" applyBorder="1" applyAlignment="1" applyProtection="1">
      <alignment horizontal="left" vertical="center"/>
    </xf>
    <xf numFmtId="0" fontId="0" fillId="0" borderId="32" xfId="0" applyBorder="1" applyAlignment="1" applyProtection="1">
      <alignment horizontal="left" vertical="center"/>
    </xf>
    <xf numFmtId="0" fontId="0" fillId="0" borderId="29" xfId="0" applyBorder="1" applyAlignment="1" applyProtection="1">
      <alignment horizontal="left" vertical="center"/>
    </xf>
    <xf numFmtId="0" fontId="26" fillId="0" borderId="56" xfId="2" applyNumberFormat="1" applyFont="1" applyFill="1" applyBorder="1" applyAlignment="1">
      <alignment vertical="center" shrinkToFit="1"/>
    </xf>
    <xf numFmtId="0" fontId="26" fillId="0" borderId="13" xfId="2" applyNumberFormat="1" applyFont="1" applyFill="1" applyBorder="1" applyAlignment="1">
      <alignment vertical="center" shrinkToFit="1"/>
    </xf>
    <xf numFmtId="0" fontId="26" fillId="0" borderId="15" xfId="2" applyNumberFormat="1" applyFont="1" applyFill="1" applyBorder="1" applyAlignment="1">
      <alignment vertical="center" shrinkToFit="1"/>
    </xf>
    <xf numFmtId="0" fontId="26" fillId="0" borderId="10" xfId="2" applyNumberFormat="1" applyFont="1" applyFill="1" applyBorder="1" applyAlignment="1">
      <alignment vertical="center" shrinkToFit="1"/>
    </xf>
    <xf numFmtId="0" fontId="0" fillId="0" borderId="0" xfId="0" applyBorder="1" applyAlignment="1" applyProtection="1">
      <alignment horizontal="left" vertical="center"/>
    </xf>
    <xf numFmtId="0" fontId="26" fillId="0" borderId="90" xfId="2" applyNumberFormat="1" applyFont="1" applyFill="1" applyBorder="1" applyAlignment="1">
      <alignment vertical="center" shrinkToFit="1"/>
    </xf>
    <xf numFmtId="0" fontId="26" fillId="0" borderId="92" xfId="2" applyNumberFormat="1" applyFont="1" applyFill="1" applyBorder="1" applyAlignment="1">
      <alignment vertical="center" shrinkToFit="1"/>
    </xf>
    <xf numFmtId="0" fontId="0" fillId="0" borderId="2" xfId="0" applyFill="1" applyBorder="1" applyAlignment="1"/>
    <xf numFmtId="0" fontId="0" fillId="0" borderId="2" xfId="0" applyBorder="1" applyProtection="1">
      <alignment vertical="center"/>
      <protection locked="0"/>
    </xf>
    <xf numFmtId="14" fontId="26" fillId="0" borderId="0" xfId="2" applyNumberFormat="1" applyFont="1" applyFill="1" applyBorder="1" applyAlignment="1">
      <alignment vertical="top"/>
    </xf>
    <xf numFmtId="0" fontId="2" fillId="0" borderId="17" xfId="0" applyFont="1" applyBorder="1" applyAlignment="1">
      <alignment horizontal="left" vertical="center" shrinkToFit="1"/>
    </xf>
    <xf numFmtId="0" fontId="2" fillId="0" borderId="12" xfId="0" applyFont="1" applyBorder="1" applyAlignment="1">
      <alignment horizontal="left" vertical="center" shrinkToFit="1"/>
    </xf>
    <xf numFmtId="0" fontId="2" fillId="0" borderId="62" xfId="0" applyFont="1" applyBorder="1" applyAlignment="1">
      <alignment horizontal="left" vertical="center" shrinkToFit="1"/>
    </xf>
    <xf numFmtId="0" fontId="2" fillId="0" borderId="11" xfId="0" applyFont="1" applyBorder="1" applyAlignment="1">
      <alignment horizontal="center" vertical="center"/>
    </xf>
    <xf numFmtId="0" fontId="2" fillId="0" borderId="75" xfId="0" applyFont="1" applyBorder="1" applyAlignment="1">
      <alignment horizontal="center" vertical="center"/>
    </xf>
    <xf numFmtId="0" fontId="4" fillId="0" borderId="43" xfId="0" applyFont="1" applyBorder="1" applyAlignment="1">
      <alignment horizontal="left" vertical="top" wrapText="1"/>
    </xf>
    <xf numFmtId="0" fontId="4" fillId="0" borderId="0" xfId="0" applyFont="1" applyAlignment="1">
      <alignment horizontal="left" vertical="top" wrapText="1"/>
    </xf>
    <xf numFmtId="0" fontId="2" fillId="0" borderId="94" xfId="0" applyFont="1" applyBorder="1" applyAlignment="1">
      <alignment horizontal="center" vertical="center" textRotation="255" shrinkToFit="1"/>
    </xf>
    <xf numFmtId="0" fontId="2" fillId="0" borderId="102" xfId="0" applyFont="1" applyBorder="1" applyAlignment="1">
      <alignment horizontal="center" vertical="center" textRotation="255" shrinkToFit="1"/>
    </xf>
    <xf numFmtId="0" fontId="2" fillId="0" borderId="55" xfId="0" applyFont="1" applyBorder="1" applyAlignment="1">
      <alignment horizontal="center" vertical="center"/>
    </xf>
    <xf numFmtId="0" fontId="2" fillId="0" borderId="101" xfId="0" applyFont="1" applyBorder="1" applyAlignment="1">
      <alignment horizontal="center" vertical="center"/>
    </xf>
    <xf numFmtId="0" fontId="2" fillId="0" borderId="14" xfId="0" applyFont="1" applyBorder="1" applyAlignment="1">
      <alignment horizontal="center" vertical="center"/>
    </xf>
    <xf numFmtId="0" fontId="2" fillId="0" borderId="103" xfId="0" applyFont="1" applyBorder="1" applyAlignment="1">
      <alignment horizontal="center" vertical="center"/>
    </xf>
    <xf numFmtId="0" fontId="2" fillId="0" borderId="94" xfId="0" applyFont="1" applyBorder="1" applyAlignment="1">
      <alignment horizontal="center" vertical="center" textRotation="255"/>
    </xf>
    <xf numFmtId="0" fontId="2" fillId="0" borderId="95" xfId="0" applyFont="1" applyBorder="1" applyAlignment="1">
      <alignment horizontal="center" vertical="center" textRotation="255"/>
    </xf>
    <xf numFmtId="0" fontId="2" fillId="0" borderId="104" xfId="0" applyFont="1" applyBorder="1" applyAlignment="1">
      <alignment horizontal="center" vertical="center" textRotation="255"/>
    </xf>
    <xf numFmtId="0" fontId="4" fillId="0" borderId="56" xfId="0" applyFont="1" applyBorder="1" applyAlignment="1">
      <alignment horizontal="left" vertical="top" wrapText="1" shrinkToFit="1"/>
    </xf>
    <xf numFmtId="0" fontId="4" fillId="0" borderId="13" xfId="0" applyFont="1" applyBorder="1" applyAlignment="1">
      <alignment horizontal="left" vertical="top" shrinkToFit="1"/>
    </xf>
    <xf numFmtId="0" fontId="4" fillId="0" borderId="90" xfId="0" applyFont="1" applyBorder="1" applyAlignment="1">
      <alignment horizontal="left" vertical="top" shrinkToFit="1"/>
    </xf>
    <xf numFmtId="0" fontId="4" fillId="0" borderId="57" xfId="0" applyFont="1" applyBorder="1" applyAlignment="1">
      <alignment horizontal="left" vertical="top" shrinkToFit="1"/>
    </xf>
    <xf numFmtId="0" fontId="4" fillId="0" borderId="0" xfId="0" applyFont="1" applyAlignment="1">
      <alignment horizontal="left" vertical="top" shrinkToFit="1"/>
    </xf>
    <xf numFmtId="0" fontId="4" fillId="0" borderId="86" xfId="0" applyFont="1" applyBorder="1" applyAlignment="1">
      <alignment horizontal="left" vertical="top" shrinkToFit="1"/>
    </xf>
    <xf numFmtId="0" fontId="4" fillId="0" borderId="105" xfId="0" applyFont="1" applyBorder="1" applyAlignment="1">
      <alignment horizontal="left" vertical="top" shrinkToFit="1"/>
    </xf>
    <xf numFmtId="0" fontId="4" fillId="0" borderId="70" xfId="0" applyFont="1" applyBorder="1" applyAlignment="1">
      <alignment horizontal="left" vertical="top" shrinkToFit="1"/>
    </xf>
    <xf numFmtId="0" fontId="4" fillId="0" borderId="81" xfId="0" applyFont="1" applyBorder="1" applyAlignment="1">
      <alignment horizontal="left" vertical="top" shrinkToFit="1"/>
    </xf>
    <xf numFmtId="0" fontId="4" fillId="0" borderId="93" xfId="0" applyFont="1" applyBorder="1" applyAlignment="1">
      <alignment horizontal="center" vertical="center" shrinkToFit="1"/>
    </xf>
    <xf numFmtId="0" fontId="4" fillId="0" borderId="12" xfId="0" applyFont="1" applyBorder="1" applyAlignment="1">
      <alignment horizontal="center" vertical="center" shrinkToFit="1"/>
    </xf>
    <xf numFmtId="0" fontId="4" fillId="0" borderId="18" xfId="0" applyFont="1" applyBorder="1" applyAlignment="1">
      <alignment horizontal="center" vertical="center" shrinkToFit="1"/>
    </xf>
    <xf numFmtId="0" fontId="2" fillId="0" borderId="74" xfId="0" applyFont="1" applyBorder="1" applyAlignment="1">
      <alignment horizontal="center" vertical="center" textRotation="255" shrinkToFit="1"/>
    </xf>
    <xf numFmtId="0" fontId="2" fillId="0" borderId="100" xfId="0" applyFont="1" applyBorder="1" applyAlignment="1">
      <alignment horizontal="center" vertical="center" textRotation="255" shrinkToFit="1"/>
    </xf>
    <xf numFmtId="0" fontId="2" fillId="0" borderId="78" xfId="0" applyFont="1" applyBorder="1" applyAlignment="1">
      <alignment horizontal="distributed" vertical="center"/>
    </xf>
    <xf numFmtId="0" fontId="2" fillId="0" borderId="43" xfId="0" applyFont="1" applyBorder="1" applyAlignment="1">
      <alignment horizontal="distributed" vertical="center"/>
    </xf>
    <xf numFmtId="0" fontId="2" fillId="0" borderId="88" xfId="0" applyFont="1" applyBorder="1" applyAlignment="1">
      <alignment horizontal="distributed" vertical="center"/>
    </xf>
    <xf numFmtId="0" fontId="2" fillId="0" borderId="43" xfId="0" applyFont="1" applyBorder="1" applyAlignment="1">
      <alignment horizontal="left" vertical="center"/>
    </xf>
    <xf numFmtId="0" fontId="2" fillId="0" borderId="79" xfId="0" applyFont="1" applyBorder="1" applyAlignment="1">
      <alignment horizontal="left" vertical="center"/>
    </xf>
    <xf numFmtId="0" fontId="2" fillId="0" borderId="89" xfId="0" applyFont="1" applyBorder="1" applyAlignment="1">
      <alignment horizontal="distributed" vertical="center"/>
    </xf>
    <xf numFmtId="0" fontId="2" fillId="0" borderId="13" xfId="0" applyFont="1" applyBorder="1" applyAlignment="1">
      <alignment horizontal="distributed" vertical="center"/>
    </xf>
    <xf numFmtId="0" fontId="2" fillId="0" borderId="19" xfId="0" applyFont="1" applyBorder="1" applyAlignment="1">
      <alignment horizontal="distributed" vertical="center"/>
    </xf>
    <xf numFmtId="0" fontId="2" fillId="0" borderId="91" xfId="0" applyFont="1" applyBorder="1" applyAlignment="1">
      <alignment horizontal="distributed" vertical="center"/>
    </xf>
    <xf numFmtId="0" fontId="2" fillId="0" borderId="10" xfId="0" applyFont="1" applyBorder="1" applyAlignment="1">
      <alignment horizontal="distributed" vertical="center"/>
    </xf>
    <xf numFmtId="0" fontId="2" fillId="0" borderId="16" xfId="0" applyFont="1" applyBorder="1" applyAlignment="1">
      <alignment horizontal="distributed" vertical="center"/>
    </xf>
    <xf numFmtId="0" fontId="2" fillId="0" borderId="56" xfId="0" applyFont="1" applyBorder="1" applyAlignment="1">
      <alignment horizontal="center" vertical="center"/>
    </xf>
    <xf numFmtId="0" fontId="2" fillId="0" borderId="13" xfId="0" applyFont="1" applyBorder="1" applyAlignment="1">
      <alignment horizontal="center" vertical="center"/>
    </xf>
    <xf numFmtId="0" fontId="2" fillId="0" borderId="19" xfId="0" applyFont="1" applyBorder="1" applyAlignment="1">
      <alignment horizontal="center" vertical="center"/>
    </xf>
    <xf numFmtId="0" fontId="2" fillId="0" borderId="15" xfId="0" applyFont="1" applyBorder="1" applyAlignment="1">
      <alignment horizontal="center" vertical="center"/>
    </xf>
    <xf numFmtId="0" fontId="2" fillId="0" borderId="10" xfId="0" applyFont="1" applyBorder="1" applyAlignment="1">
      <alignment horizontal="center" vertical="center"/>
    </xf>
    <xf numFmtId="0" fontId="2" fillId="0" borderId="16" xfId="0" applyFont="1" applyBorder="1" applyAlignment="1">
      <alignment horizontal="center" vertical="center"/>
    </xf>
    <xf numFmtId="0" fontId="2" fillId="0" borderId="93" xfId="0" applyFont="1" applyBorder="1" applyAlignment="1">
      <alignment horizontal="distributed" vertical="center"/>
    </xf>
    <xf numFmtId="0" fontId="2" fillId="0" borderId="12" xfId="0" applyFont="1" applyBorder="1" applyAlignment="1">
      <alignment horizontal="distributed" vertical="center"/>
    </xf>
    <xf numFmtId="0" fontId="2" fillId="0" borderId="18" xfId="0" applyFont="1" applyBorder="1" applyAlignment="1">
      <alignment horizontal="distributed" vertical="center"/>
    </xf>
    <xf numFmtId="0" fontId="4" fillId="0" borderId="12" xfId="0" applyFont="1" applyBorder="1" applyAlignment="1">
      <alignment horizontal="center" vertical="center"/>
    </xf>
    <xf numFmtId="0" fontId="3" fillId="0" borderId="0" xfId="0"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0" fontId="2" fillId="0" borderId="0" xfId="0" applyFont="1" applyAlignment="1" applyProtection="1">
      <alignment horizontal="center"/>
      <protection locked="0"/>
    </xf>
    <xf numFmtId="0" fontId="4" fillId="0" borderId="10" xfId="0" applyFont="1" applyBorder="1" applyAlignment="1">
      <alignment horizontal="center" vertical="center"/>
    </xf>
    <xf numFmtId="0" fontId="4" fillId="0" borderId="12" xfId="0" applyFont="1" applyBorder="1" applyAlignment="1">
      <alignment horizontal="left" vertical="center" shrinkToFit="1"/>
    </xf>
    <xf numFmtId="0" fontId="4" fillId="0" borderId="12" xfId="0" applyFont="1" applyBorder="1" applyAlignment="1">
      <alignment horizontal="left" vertical="center"/>
    </xf>
    <xf numFmtId="0" fontId="4" fillId="0" borderId="10" xfId="0" applyFont="1" applyBorder="1" applyAlignment="1">
      <alignment horizontal="left" vertical="center" shrinkToFit="1"/>
    </xf>
    <xf numFmtId="0" fontId="4" fillId="0" borderId="10" xfId="0" applyFont="1" applyBorder="1" applyAlignment="1">
      <alignment horizontal="center" vertical="center" shrinkToFit="1"/>
    </xf>
    <xf numFmtId="0" fontId="0" fillId="0" borderId="5" xfId="0" applyBorder="1"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8" xfId="0" applyBorder="1" applyAlignment="1">
      <alignment horizontal="left" vertical="top"/>
    </xf>
    <xf numFmtId="0" fontId="0" fillId="0" borderId="2" xfId="0" applyBorder="1" applyAlignment="1" applyProtection="1">
      <alignment horizontal="left" vertical="center"/>
      <protection locked="0"/>
    </xf>
    <xf numFmtId="0" fontId="0" fillId="0" borderId="42"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0" fillId="0" borderId="2" xfId="0" applyBorder="1" applyAlignment="1">
      <alignment horizontal="left" vertical="center"/>
    </xf>
    <xf numFmtId="0" fontId="0" fillId="0" borderId="32" xfId="0" applyBorder="1" applyAlignment="1">
      <alignment horizontal="left" vertical="center"/>
    </xf>
    <xf numFmtId="0" fontId="0" fillId="0" borderId="29" xfId="0" applyBorder="1" applyAlignment="1" applyProtection="1">
      <alignment horizontal="left" vertical="center"/>
      <protection locked="0"/>
    </xf>
    <xf numFmtId="0" fontId="0" fillId="0" borderId="2" xfId="0" applyBorder="1" applyAlignment="1">
      <alignment horizontal="left" vertical="top"/>
    </xf>
    <xf numFmtId="0" fontId="0" fillId="0" borderId="7" xfId="0" applyBorder="1" applyAlignment="1">
      <alignment horizontal="left" vertical="center"/>
    </xf>
    <xf numFmtId="0" fontId="0" fillId="0" borderId="20" xfId="0" applyBorder="1" applyAlignment="1">
      <alignment horizontal="left" vertical="center"/>
    </xf>
    <xf numFmtId="0" fontId="0" fillId="0" borderId="2" xfId="0" applyBorder="1" applyAlignment="1" applyProtection="1">
      <alignment horizontal="center" vertical="center"/>
      <protection locked="0"/>
    </xf>
    <xf numFmtId="177" fontId="0" fillId="0" borderId="7" xfId="0" applyNumberFormat="1" applyBorder="1" applyAlignment="1" applyProtection="1">
      <alignment horizontal="left" vertical="center"/>
      <protection locked="0"/>
    </xf>
    <xf numFmtId="177" fontId="0" fillId="0" borderId="44" xfId="0" applyNumberFormat="1" applyBorder="1" applyAlignment="1" applyProtection="1">
      <alignment horizontal="left" vertical="center"/>
      <protection locked="0"/>
    </xf>
    <xf numFmtId="177" fontId="0" fillId="0" borderId="20" xfId="0" applyNumberFormat="1" applyBorder="1" applyAlignment="1" applyProtection="1">
      <alignment horizontal="left" vertical="center"/>
      <protection locked="0"/>
    </xf>
    <xf numFmtId="0" fontId="0" fillId="0" borderId="32" xfId="0" applyBorder="1" applyAlignment="1">
      <alignment horizontal="left" vertical="top"/>
    </xf>
    <xf numFmtId="0" fontId="30" fillId="0" borderId="0" xfId="2" applyNumberFormat="1" applyFont="1" applyFill="1" applyBorder="1" applyAlignment="1">
      <alignment horizontal="center" vertical="top"/>
    </xf>
    <xf numFmtId="0" fontId="27" fillId="0" borderId="0" xfId="2" applyFont="1" applyFill="1" applyBorder="1" applyAlignment="1">
      <alignment horizontal="center"/>
    </xf>
    <xf numFmtId="0" fontId="26" fillId="0" borderId="0" xfId="2" applyFont="1" applyFill="1" applyBorder="1" applyAlignment="1">
      <alignment horizontal="center"/>
    </xf>
    <xf numFmtId="0" fontId="29" fillId="0" borderId="10" xfId="2" applyFont="1" applyFill="1" applyBorder="1" applyAlignment="1">
      <alignment horizontal="center" vertical="center" shrinkToFit="1"/>
    </xf>
    <xf numFmtId="0" fontId="26" fillId="0" borderId="10" xfId="2" applyNumberFormat="1" applyFont="1" applyFill="1" applyBorder="1" applyAlignment="1">
      <alignment horizontal="left" vertical="center"/>
    </xf>
    <xf numFmtId="0" fontId="26" fillId="0" borderId="71" xfId="2" applyFont="1" applyFill="1" applyBorder="1" applyAlignment="1">
      <alignment horizontal="center" vertical="center" shrinkToFit="1"/>
    </xf>
    <xf numFmtId="0" fontId="26" fillId="0" borderId="59" xfId="2" applyFont="1" applyFill="1" applyBorder="1" applyAlignment="1">
      <alignment horizontal="center" vertical="center" shrinkToFit="1"/>
    </xf>
    <xf numFmtId="0" fontId="26" fillId="0" borderId="59" xfId="2" applyNumberFormat="1" applyFont="1" applyFill="1" applyBorder="1" applyAlignment="1">
      <alignment horizontal="left" vertical="center" shrinkToFit="1"/>
    </xf>
    <xf numFmtId="0" fontId="26" fillId="0" borderId="73" xfId="2" applyNumberFormat="1" applyFont="1" applyFill="1" applyBorder="1" applyAlignment="1">
      <alignment horizontal="left" vertical="center" shrinkToFit="1"/>
    </xf>
    <xf numFmtId="0" fontId="26" fillId="0" borderId="89" xfId="2" applyFont="1" applyFill="1" applyBorder="1" applyAlignment="1">
      <alignment horizontal="center" vertical="center" shrinkToFit="1"/>
    </xf>
    <xf numFmtId="0" fontId="26" fillId="0" borderId="13" xfId="2" applyFont="1" applyFill="1" applyBorder="1" applyAlignment="1">
      <alignment horizontal="center" vertical="center" shrinkToFit="1"/>
    </xf>
    <xf numFmtId="0" fontId="26" fillId="0" borderId="19" xfId="2" applyFont="1" applyFill="1" applyBorder="1" applyAlignment="1">
      <alignment horizontal="center" vertical="center" shrinkToFit="1"/>
    </xf>
    <xf numFmtId="0" fontId="26" fillId="0" borderId="45" xfId="2" applyFont="1" applyFill="1" applyBorder="1" applyAlignment="1">
      <alignment horizontal="center" vertical="center" shrinkToFit="1"/>
    </xf>
    <xf numFmtId="0" fontId="26" fillId="0" borderId="0" xfId="2" applyFont="1" applyFill="1" applyBorder="1" applyAlignment="1">
      <alignment horizontal="center" vertical="center" shrinkToFit="1"/>
    </xf>
    <xf numFmtId="0" fontId="26" fillId="0" borderId="134" xfId="2" applyFont="1" applyFill="1" applyBorder="1" applyAlignment="1">
      <alignment horizontal="center" vertical="center" shrinkToFit="1"/>
    </xf>
    <xf numFmtId="0" fontId="26" fillId="0" borderId="56" xfId="2" applyFont="1" applyFill="1" applyBorder="1" applyAlignment="1">
      <alignment horizontal="center" vertical="center" shrinkToFit="1"/>
    </xf>
    <xf numFmtId="0" fontId="26" fillId="0" borderId="15" xfId="2" applyFont="1" applyFill="1" applyBorder="1" applyAlignment="1">
      <alignment horizontal="center" vertical="center" shrinkToFit="1"/>
    </xf>
    <xf numFmtId="0" fontId="26" fillId="0" borderId="10" xfId="2" applyFont="1" applyFill="1" applyBorder="1" applyAlignment="1">
      <alignment horizontal="center" vertical="center" shrinkToFit="1"/>
    </xf>
    <xf numFmtId="0" fontId="26" fillId="0" borderId="16" xfId="2" applyFont="1" applyFill="1" applyBorder="1" applyAlignment="1">
      <alignment horizontal="center" vertical="center" shrinkToFit="1"/>
    </xf>
    <xf numFmtId="0" fontId="26" fillId="0" borderId="12" xfId="2" applyNumberFormat="1" applyFont="1" applyFill="1" applyBorder="1" applyAlignment="1">
      <alignment horizontal="left" vertical="center"/>
    </xf>
    <xf numFmtId="0" fontId="29" fillId="0" borderId="12" xfId="2" applyFont="1" applyFill="1" applyBorder="1" applyAlignment="1">
      <alignment horizontal="center" vertical="center" shrinkToFit="1"/>
    </xf>
    <xf numFmtId="0" fontId="26" fillId="0" borderId="93" xfId="2" applyFont="1" applyFill="1" applyBorder="1" applyAlignment="1">
      <alignment horizontal="center" vertical="center" shrinkToFit="1"/>
    </xf>
    <xf numFmtId="0" fontId="26" fillId="0" borderId="12" xfId="2" applyFont="1" applyFill="1" applyBorder="1" applyAlignment="1">
      <alignment horizontal="center" vertical="center" shrinkToFit="1"/>
    </xf>
    <xf numFmtId="0" fontId="26" fillId="0" borderId="18" xfId="2" applyFont="1" applyFill="1" applyBorder="1" applyAlignment="1">
      <alignment horizontal="center" vertical="center" shrinkToFit="1"/>
    </xf>
    <xf numFmtId="0" fontId="26" fillId="0" borderId="12" xfId="2" applyNumberFormat="1" applyFont="1" applyFill="1" applyBorder="1" applyAlignment="1">
      <alignment horizontal="left" vertical="center" shrinkToFit="1"/>
    </xf>
    <xf numFmtId="0" fontId="26" fillId="0" borderId="62" xfId="2" applyNumberFormat="1" applyFont="1" applyFill="1" applyBorder="1" applyAlignment="1">
      <alignment horizontal="left" vertical="center" shrinkToFit="1"/>
    </xf>
    <xf numFmtId="0" fontId="26" fillId="0" borderId="17" xfId="2" applyNumberFormat="1" applyFont="1" applyFill="1" applyBorder="1" applyAlignment="1">
      <alignment horizontal="left" vertical="center" shrinkToFit="1"/>
    </xf>
    <xf numFmtId="0" fontId="26" fillId="0" borderId="11" xfId="2" applyFont="1" applyFill="1" applyBorder="1" applyAlignment="1">
      <alignment horizontal="center" vertical="center" shrinkToFit="1"/>
    </xf>
    <xf numFmtId="0" fontId="26" fillId="0" borderId="75" xfId="2" applyFont="1" applyFill="1" applyBorder="1" applyAlignment="1">
      <alignment horizontal="center" vertical="center" shrinkToFit="1"/>
    </xf>
    <xf numFmtId="0" fontId="26" fillId="0" borderId="11" xfId="2" applyFont="1" applyFill="1" applyBorder="1" applyAlignment="1">
      <alignment horizontal="left" vertical="center" shrinkToFit="1"/>
    </xf>
    <xf numFmtId="0" fontId="26" fillId="0" borderId="56" xfId="2" applyFont="1" applyFill="1" applyBorder="1" applyAlignment="1">
      <alignment horizontal="left" vertical="center" shrinkToFit="1"/>
    </xf>
    <xf numFmtId="0" fontId="26" fillId="0" borderId="13" xfId="2" applyFont="1" applyFill="1" applyBorder="1" applyAlignment="1">
      <alignment horizontal="left" vertical="center" shrinkToFit="1"/>
    </xf>
    <xf numFmtId="0" fontId="26" fillId="0" borderId="19" xfId="2" applyFont="1" applyFill="1" applyBorder="1" applyAlignment="1">
      <alignment horizontal="left" vertical="center" shrinkToFit="1"/>
    </xf>
    <xf numFmtId="0" fontId="26" fillId="0" borderId="57" xfId="2" applyFont="1" applyFill="1" applyBorder="1" applyAlignment="1">
      <alignment horizontal="left" vertical="center" shrinkToFit="1"/>
    </xf>
    <xf numFmtId="0" fontId="26" fillId="0" borderId="0" xfId="2" applyFont="1" applyFill="1" applyBorder="1" applyAlignment="1">
      <alignment horizontal="left" vertical="center" shrinkToFit="1"/>
    </xf>
    <xf numFmtId="0" fontId="26" fillId="0" borderId="134" xfId="2" applyFont="1" applyFill="1" applyBorder="1" applyAlignment="1">
      <alignment horizontal="left" vertical="center" shrinkToFit="1"/>
    </xf>
    <xf numFmtId="0" fontId="26" fillId="0" borderId="56" xfId="2" applyNumberFormat="1" applyFont="1" applyFill="1" applyBorder="1" applyAlignment="1">
      <alignment horizontal="left" vertical="center" shrinkToFit="1"/>
    </xf>
    <xf numFmtId="0" fontId="26" fillId="0" borderId="13" xfId="2" applyNumberFormat="1" applyFont="1" applyFill="1" applyBorder="1" applyAlignment="1">
      <alignment horizontal="left" vertical="center" shrinkToFit="1"/>
    </xf>
    <xf numFmtId="0" fontId="26" fillId="0" borderId="19" xfId="2" applyNumberFormat="1" applyFont="1" applyFill="1" applyBorder="1" applyAlignment="1">
      <alignment horizontal="left" vertical="center" shrinkToFit="1"/>
    </xf>
    <xf numFmtId="0" fontId="26" fillId="0" borderId="57" xfId="2" applyNumberFormat="1" applyFont="1" applyFill="1" applyBorder="1" applyAlignment="1">
      <alignment horizontal="left" vertical="center" shrinkToFit="1"/>
    </xf>
    <xf numFmtId="0" fontId="26" fillId="0" borderId="0" xfId="2" applyNumberFormat="1" applyFont="1" applyFill="1" applyBorder="1" applyAlignment="1">
      <alignment horizontal="left" vertical="center" shrinkToFit="1"/>
    </xf>
    <xf numFmtId="0" fontId="26" fillId="0" borderId="134" xfId="2" applyNumberFormat="1" applyFont="1" applyFill="1" applyBorder="1" applyAlignment="1">
      <alignment horizontal="left" vertical="center" shrinkToFit="1"/>
    </xf>
    <xf numFmtId="0" fontId="26" fillId="0" borderId="17" xfId="2" applyFont="1" applyFill="1" applyBorder="1" applyAlignment="1">
      <alignment horizontal="left" vertical="center" shrinkToFit="1"/>
    </xf>
    <xf numFmtId="0" fontId="26" fillId="0" borderId="12" xfId="2" applyFont="1" applyFill="1" applyBorder="1" applyAlignment="1">
      <alignment horizontal="left" vertical="center" shrinkToFit="1"/>
    </xf>
    <xf numFmtId="0" fontId="26" fillId="0" borderId="149" xfId="2" applyFont="1" applyFill="1" applyBorder="1" applyAlignment="1">
      <alignment horizontal="center" vertical="center" shrinkToFit="1"/>
    </xf>
    <xf numFmtId="0" fontId="26" fillId="0" borderId="148" xfId="2" applyFont="1" applyFill="1" applyBorder="1" applyAlignment="1">
      <alignment horizontal="center" vertical="center" shrinkToFit="1"/>
    </xf>
    <xf numFmtId="0" fontId="26" fillId="0" borderId="147" xfId="2" applyFont="1" applyFill="1" applyBorder="1" applyAlignment="1">
      <alignment horizontal="center" vertical="center" shrinkToFit="1"/>
    </xf>
    <xf numFmtId="0" fontId="26" fillId="0" borderId="146" xfId="2" applyFont="1" applyFill="1" applyBorder="1" applyAlignment="1">
      <alignment horizontal="center" vertical="center" shrinkToFit="1"/>
    </xf>
    <xf numFmtId="0" fontId="26" fillId="0" borderId="145" xfId="2" applyFont="1" applyFill="1" applyBorder="1" applyAlignment="1">
      <alignment horizontal="center" vertical="center" shrinkToFit="1"/>
    </xf>
    <xf numFmtId="0" fontId="26" fillId="0" borderId="144" xfId="2" applyFont="1" applyFill="1" applyBorder="1" applyAlignment="1">
      <alignment horizontal="center" vertical="center" shrinkToFit="1"/>
    </xf>
    <xf numFmtId="0" fontId="26" fillId="0" borderId="12" xfId="2" applyNumberFormat="1" applyFont="1" applyFill="1" applyBorder="1" applyAlignment="1">
      <alignment horizontal="right" vertical="center" shrinkToFit="1"/>
    </xf>
    <xf numFmtId="0" fontId="26" fillId="0" borderId="17" xfId="2" applyNumberFormat="1" applyFont="1" applyFill="1" applyBorder="1" applyAlignment="1">
      <alignment horizontal="right" vertical="center" shrinkToFit="1"/>
    </xf>
    <xf numFmtId="0" fontId="26" fillId="0" borderId="139" xfId="2" applyFont="1" applyFill="1" applyBorder="1" applyAlignment="1">
      <alignment horizontal="center" vertical="center" shrinkToFit="1"/>
    </xf>
    <xf numFmtId="0" fontId="26" fillId="0" borderId="138" xfId="2" applyFont="1" applyFill="1" applyBorder="1" applyAlignment="1">
      <alignment horizontal="center" vertical="center" shrinkToFit="1"/>
    </xf>
    <xf numFmtId="0" fontId="26" fillId="0" borderId="11" xfId="2" applyNumberFormat="1" applyFont="1" applyFill="1" applyBorder="1" applyAlignment="1">
      <alignment horizontal="left" vertical="center" shrinkToFit="1"/>
    </xf>
    <xf numFmtId="0" fontId="26" fillId="0" borderId="17" xfId="2" applyFont="1" applyFill="1" applyBorder="1" applyAlignment="1">
      <alignment horizontal="right" vertical="center" shrinkToFit="1"/>
    </xf>
    <xf numFmtId="0" fontId="26" fillId="0" borderId="12" xfId="2" applyFont="1" applyFill="1" applyBorder="1" applyAlignment="1">
      <alignment horizontal="right" vertical="center" shrinkToFit="1"/>
    </xf>
    <xf numFmtId="0" fontId="26" fillId="0" borderId="94" xfId="2" applyNumberFormat="1" applyFont="1" applyFill="1" applyBorder="1" applyAlignment="1">
      <alignment horizontal="center" vertical="top"/>
    </xf>
    <xf numFmtId="0" fontId="26" fillId="0" borderId="95" xfId="2" applyNumberFormat="1" applyFont="1" applyFill="1" applyBorder="1" applyAlignment="1">
      <alignment horizontal="center" vertical="top"/>
    </xf>
    <xf numFmtId="0" fontId="26" fillId="0" borderId="102" xfId="2" applyNumberFormat="1" applyFont="1" applyFill="1" applyBorder="1" applyAlignment="1">
      <alignment horizontal="center" vertical="top"/>
    </xf>
    <xf numFmtId="0" fontId="26" fillId="0" borderId="55" xfId="2" applyNumberFormat="1" applyFont="1" applyFill="1" applyBorder="1" applyAlignment="1">
      <alignment horizontal="left" vertical="top"/>
    </xf>
    <xf numFmtId="0" fontId="26" fillId="0" borderId="101" xfId="2" applyNumberFormat="1" applyFont="1" applyFill="1" applyBorder="1" applyAlignment="1">
      <alignment horizontal="left" vertical="top"/>
    </xf>
    <xf numFmtId="0" fontId="26" fillId="0" borderId="137" xfId="2" applyNumberFormat="1" applyFont="1" applyFill="1" applyBorder="1" applyAlignment="1">
      <alignment horizontal="left" vertical="top"/>
    </xf>
    <xf numFmtId="0" fontId="26" fillId="0" borderId="136" xfId="2" applyNumberFormat="1" applyFont="1" applyFill="1" applyBorder="1" applyAlignment="1">
      <alignment horizontal="left" vertical="top"/>
    </xf>
    <xf numFmtId="0" fontId="26" fillId="0" borderId="14" xfId="2" applyNumberFormat="1" applyFont="1" applyFill="1" applyBorder="1" applyAlignment="1">
      <alignment horizontal="left" vertical="top"/>
    </xf>
    <xf numFmtId="0" fontId="26" fillId="0" borderId="103" xfId="2" applyNumberFormat="1" applyFont="1" applyFill="1" applyBorder="1" applyAlignment="1">
      <alignment horizontal="left" vertical="top"/>
    </xf>
    <xf numFmtId="0" fontId="26" fillId="0" borderId="45" xfId="2" applyFont="1" applyFill="1" applyBorder="1" applyAlignment="1">
      <alignment horizontal="center" vertical="center" textRotation="255" shrinkToFit="1"/>
    </xf>
    <xf numFmtId="0" fontId="26" fillId="0" borderId="11" xfId="2" applyNumberFormat="1" applyFont="1" applyFill="1" applyBorder="1" applyAlignment="1">
      <alignment vertical="center" shrinkToFit="1"/>
    </xf>
    <xf numFmtId="0" fontId="26" fillId="0" borderId="89" xfId="2" applyFont="1" applyFill="1" applyBorder="1" applyAlignment="1">
      <alignment horizontal="center" vertical="top"/>
    </xf>
    <xf numFmtId="0" fontId="26" fillId="0" borderId="80" xfId="2" applyFont="1" applyFill="1" applyBorder="1" applyAlignment="1">
      <alignment horizontal="center" vertical="top"/>
    </xf>
    <xf numFmtId="0" fontId="27" fillId="0" borderId="0" xfId="2" applyFont="1" applyFill="1" applyBorder="1" applyAlignment="1">
      <alignment horizontal="left" vertical="top" wrapText="1"/>
    </xf>
    <xf numFmtId="0" fontId="27" fillId="0" borderId="86" xfId="2" applyFont="1" applyFill="1" applyBorder="1" applyAlignment="1">
      <alignment horizontal="left" vertical="top" wrapText="1"/>
    </xf>
    <xf numFmtId="0" fontId="27" fillId="0" borderId="70" xfId="2" applyFont="1" applyFill="1" applyBorder="1" applyAlignment="1">
      <alignment horizontal="left" vertical="top" wrapText="1"/>
    </xf>
    <xf numFmtId="0" fontId="27" fillId="0" borderId="81" xfId="2" applyFont="1" applyFill="1" applyBorder="1" applyAlignment="1">
      <alignment horizontal="left" vertical="top" wrapText="1"/>
    </xf>
    <xf numFmtId="0" fontId="26" fillId="0" borderId="55" xfId="2" applyNumberFormat="1" applyFont="1" applyFill="1" applyBorder="1" applyAlignment="1">
      <alignment horizontal="left" vertical="center" shrinkToFit="1"/>
    </xf>
    <xf numFmtId="0" fontId="26" fillId="0" borderId="55" xfId="2" applyNumberFormat="1" applyFont="1" applyFill="1" applyBorder="1" applyAlignment="1">
      <alignment vertical="center" shrinkToFit="1"/>
    </xf>
    <xf numFmtId="0" fontId="26" fillId="0" borderId="18" xfId="2" applyNumberFormat="1" applyFont="1" applyFill="1" applyBorder="1" applyAlignment="1">
      <alignment horizontal="left" vertical="center" shrinkToFit="1"/>
    </xf>
    <xf numFmtId="0" fontId="26" fillId="0" borderId="143" xfId="2" applyFont="1" applyFill="1" applyBorder="1" applyAlignment="1">
      <alignment horizontal="center" vertical="center" shrinkToFit="1"/>
    </xf>
    <xf numFmtId="0" fontId="26" fillId="0" borderId="142" xfId="2" applyFont="1" applyFill="1" applyBorder="1" applyAlignment="1">
      <alignment horizontal="center" vertical="center" shrinkToFit="1"/>
    </xf>
    <xf numFmtId="0" fontId="26" fillId="0" borderId="141" xfId="2" applyFont="1" applyFill="1" applyBorder="1" applyAlignment="1">
      <alignment horizontal="center" vertical="center" shrinkToFit="1"/>
    </xf>
    <xf numFmtId="0" fontId="26" fillId="0" borderId="140" xfId="2" applyFont="1" applyFill="1" applyBorder="1" applyAlignment="1">
      <alignment horizontal="center" vertical="center" shrinkToFit="1"/>
    </xf>
    <xf numFmtId="0" fontId="16" fillId="0" borderId="45" xfId="1" applyFont="1" applyBorder="1" applyAlignment="1">
      <alignment horizontal="center" vertical="center"/>
    </xf>
    <xf numFmtId="0" fontId="16" fillId="0" borderId="68" xfId="1" applyFont="1" applyBorder="1" applyAlignment="1">
      <alignment horizontal="center" vertical="center"/>
    </xf>
    <xf numFmtId="0" fontId="16" fillId="0" borderId="78" xfId="1" applyFont="1" applyBorder="1" applyAlignment="1">
      <alignment horizontal="center" vertical="center"/>
    </xf>
    <xf numFmtId="0" fontId="16" fillId="0" borderId="84" xfId="1" applyFont="1" applyBorder="1" applyAlignment="1">
      <alignment horizontal="center" vertical="center"/>
    </xf>
    <xf numFmtId="176" fontId="16" fillId="0" borderId="45" xfId="1" applyNumberFormat="1" applyFont="1" applyBorder="1" applyAlignment="1">
      <alignment horizontal="center" vertical="center"/>
    </xf>
    <xf numFmtId="176" fontId="16" fillId="0" borderId="68" xfId="1" applyNumberFormat="1" applyFont="1" applyBorder="1" applyAlignment="1">
      <alignment horizontal="center" vertical="center"/>
    </xf>
    <xf numFmtId="176" fontId="16" fillId="0" borderId="80" xfId="1" applyNumberFormat="1" applyFont="1" applyBorder="1" applyAlignment="1">
      <alignment horizontal="center" vertical="center"/>
    </xf>
    <xf numFmtId="176" fontId="16" fillId="0" borderId="87" xfId="1" applyNumberFormat="1" applyFont="1" applyBorder="1" applyAlignment="1">
      <alignment horizontal="center" vertical="center"/>
    </xf>
    <xf numFmtId="0" fontId="19" fillId="0" borderId="129" xfId="1" applyFont="1" applyFill="1" applyBorder="1" applyAlignment="1" applyProtection="1">
      <alignment horizontal="center" vertical="center" shrinkToFit="1"/>
      <protection locked="0"/>
    </xf>
    <xf numFmtId="0" fontId="19" fillId="0" borderId="132" xfId="1" applyFont="1" applyFill="1" applyBorder="1" applyAlignment="1" applyProtection="1">
      <alignment horizontal="center" vertical="center" shrinkToFit="1"/>
      <protection locked="0"/>
    </xf>
    <xf numFmtId="0" fontId="19" fillId="3" borderId="12" xfId="1" applyFont="1" applyFill="1" applyBorder="1" applyAlignment="1" applyProtection="1">
      <alignment horizontal="center" vertical="center" shrinkToFit="1"/>
      <protection locked="0"/>
    </xf>
    <xf numFmtId="0" fontId="19" fillId="3" borderId="62" xfId="1" applyFont="1" applyFill="1" applyBorder="1" applyAlignment="1" applyProtection="1">
      <alignment horizontal="center" vertical="center" shrinkToFit="1"/>
      <protection locked="0"/>
    </xf>
    <xf numFmtId="0" fontId="19" fillId="4" borderId="12" xfId="1" applyFont="1" applyFill="1" applyBorder="1" applyAlignment="1" applyProtection="1">
      <alignment horizontal="center" vertical="center" shrinkToFit="1"/>
      <protection locked="0"/>
    </xf>
    <xf numFmtId="0" fontId="19" fillId="4" borderId="62" xfId="1" applyFont="1" applyFill="1" applyBorder="1" applyAlignment="1" applyProtection="1">
      <alignment horizontal="center" vertical="center" shrinkToFit="1"/>
      <protection locked="0"/>
    </xf>
    <xf numFmtId="0" fontId="19" fillId="0" borderId="128" xfId="1" applyFont="1" applyBorder="1" applyAlignment="1">
      <alignment horizontal="left" vertical="center" shrinkToFit="1"/>
    </xf>
    <xf numFmtId="0" fontId="19" fillId="0" borderId="129" xfId="1" applyFont="1" applyBorder="1" applyAlignment="1">
      <alignment horizontal="left" vertical="center" shrinkToFit="1"/>
    </xf>
    <xf numFmtId="0" fontId="19" fillId="0" borderId="17" xfId="1" applyFont="1" applyBorder="1" applyAlignment="1">
      <alignment horizontal="left" vertical="center" shrinkToFit="1"/>
    </xf>
    <xf numFmtId="0" fontId="19" fillId="0" borderId="12" xfId="1" applyFont="1" applyBorder="1" applyAlignment="1">
      <alignment horizontal="left" vertical="center" shrinkToFit="1"/>
    </xf>
    <xf numFmtId="0" fontId="19" fillId="4" borderId="17" xfId="1" applyFont="1" applyFill="1" applyBorder="1" applyAlignment="1">
      <alignment horizontal="left" vertical="center" shrinkToFit="1"/>
    </xf>
    <xf numFmtId="0" fontId="19" fillId="4" borderId="12" xfId="1" applyFont="1" applyFill="1" applyBorder="1" applyAlignment="1">
      <alignment horizontal="left" vertical="center" shrinkToFit="1"/>
    </xf>
    <xf numFmtId="0" fontId="19" fillId="3" borderId="125" xfId="1" applyFont="1" applyFill="1" applyBorder="1" applyAlignment="1" applyProtection="1">
      <alignment horizontal="center" vertical="center" shrinkToFit="1"/>
      <protection locked="0"/>
    </xf>
    <xf numFmtId="0" fontId="19" fillId="3" borderId="43" xfId="1" applyFont="1" applyFill="1" applyBorder="1" applyAlignment="1" applyProtection="1">
      <alignment horizontal="center" vertical="center" shrinkToFit="1"/>
      <protection locked="0"/>
    </xf>
    <xf numFmtId="0" fontId="19" fillId="3" borderId="88" xfId="1" applyFont="1" applyFill="1" applyBorder="1" applyAlignment="1" applyProtection="1">
      <alignment horizontal="center" vertical="center" shrinkToFit="1"/>
      <protection locked="0"/>
    </xf>
    <xf numFmtId="0" fontId="19" fillId="3" borderId="66" xfId="1" applyFont="1" applyFill="1" applyBorder="1" applyAlignment="1" applyProtection="1">
      <alignment horizontal="center" vertical="center" shrinkToFit="1"/>
      <protection locked="0"/>
    </xf>
    <xf numFmtId="0" fontId="19" fillId="3" borderId="0" xfId="1" applyFont="1" applyFill="1" applyBorder="1" applyAlignment="1" applyProtection="1">
      <alignment horizontal="center" vertical="center" shrinkToFit="1"/>
      <protection locked="0"/>
    </xf>
    <xf numFmtId="0" fontId="19" fillId="3" borderId="134" xfId="1" applyFont="1" applyFill="1" applyBorder="1" applyAlignment="1" applyProtection="1">
      <alignment horizontal="center" vertical="center" shrinkToFit="1"/>
      <protection locked="0"/>
    </xf>
    <xf numFmtId="0" fontId="19" fillId="3" borderId="126" xfId="1" applyFont="1" applyFill="1" applyBorder="1" applyAlignment="1" applyProtection="1">
      <alignment horizontal="center" vertical="center" shrinkToFit="1"/>
      <protection locked="0"/>
    </xf>
    <xf numFmtId="0" fontId="19" fillId="3" borderId="70" xfId="1" applyFont="1" applyFill="1" applyBorder="1" applyAlignment="1" applyProtection="1">
      <alignment horizontal="center" vertical="center" shrinkToFit="1"/>
      <protection locked="0"/>
    </xf>
    <xf numFmtId="0" fontId="19" fillId="3" borderId="135" xfId="1" applyFont="1" applyFill="1" applyBorder="1" applyAlignment="1" applyProtection="1">
      <alignment horizontal="center" vertical="center" shrinkToFit="1"/>
      <protection locked="0"/>
    </xf>
    <xf numFmtId="0" fontId="19" fillId="3" borderId="129" xfId="1" applyFont="1" applyFill="1" applyBorder="1" applyAlignment="1" applyProtection="1">
      <alignment horizontal="center" vertical="center" shrinkToFit="1"/>
      <protection locked="0"/>
    </xf>
    <xf numFmtId="0" fontId="19" fillId="3" borderId="130" xfId="1" applyFont="1" applyFill="1" applyBorder="1" applyAlignment="1" applyProtection="1">
      <alignment horizontal="center" vertical="center" shrinkToFit="1"/>
      <protection locked="0"/>
    </xf>
    <xf numFmtId="0" fontId="19" fillId="3" borderId="18" xfId="1" applyFont="1" applyFill="1" applyBorder="1" applyAlignment="1" applyProtection="1">
      <alignment horizontal="center" vertical="center" shrinkToFit="1"/>
      <protection locked="0"/>
    </xf>
    <xf numFmtId="0" fontId="19" fillId="0" borderId="12" xfId="1" applyFont="1" applyBorder="1" applyAlignment="1">
      <alignment horizontal="center" vertical="center" shrinkToFit="1"/>
    </xf>
    <xf numFmtId="0" fontId="19" fillId="0" borderId="18" xfId="1" applyFont="1" applyBorder="1" applyAlignment="1">
      <alignment horizontal="center" vertical="center" shrinkToFit="1"/>
    </xf>
    <xf numFmtId="0" fontId="19" fillId="0" borderId="61" xfId="1" applyFont="1" applyBorder="1" applyAlignment="1">
      <alignment horizontal="center" vertical="center" shrinkToFit="1"/>
    </xf>
    <xf numFmtId="0" fontId="19" fillId="0" borderId="131" xfId="1" applyFont="1" applyBorder="1" applyAlignment="1">
      <alignment horizontal="center" vertical="center" shrinkToFit="1"/>
    </xf>
    <xf numFmtId="0" fontId="19" fillId="3" borderId="131" xfId="1" applyFont="1" applyFill="1" applyBorder="1" applyAlignment="1" applyProtection="1">
      <alignment horizontal="center" vertical="center" shrinkToFit="1"/>
      <protection locked="0"/>
    </xf>
    <xf numFmtId="0" fontId="19" fillId="3" borderId="133" xfId="1" applyFont="1" applyFill="1" applyBorder="1" applyAlignment="1" applyProtection="1">
      <alignment horizontal="center" vertical="center" shrinkToFit="1"/>
      <protection locked="0"/>
    </xf>
    <xf numFmtId="0" fontId="19" fillId="0" borderId="63" xfId="1" applyFont="1" applyBorder="1" applyAlignment="1">
      <alignment horizontal="center" vertical="center"/>
    </xf>
    <xf numFmtId="0" fontId="19" fillId="0" borderId="64" xfId="1" applyFont="1" applyBorder="1" applyAlignment="1">
      <alignment horizontal="center" vertical="center"/>
    </xf>
    <xf numFmtId="0" fontId="19" fillId="0" borderId="65" xfId="1" applyFont="1" applyBorder="1" applyAlignment="1">
      <alignment horizontal="center" vertical="center"/>
    </xf>
    <xf numFmtId="0" fontId="19" fillId="0" borderId="63" xfId="1" applyFont="1" applyBorder="1" applyAlignment="1">
      <alignment horizontal="center" vertical="center" shrinkToFit="1"/>
    </xf>
    <xf numFmtId="0" fontId="19" fillId="0" borderId="64" xfId="1" applyFont="1" applyBorder="1" applyAlignment="1">
      <alignment horizontal="center" vertical="center" shrinkToFit="1"/>
    </xf>
    <xf numFmtId="0" fontId="19" fillId="0" borderId="65" xfId="1" applyFont="1" applyBorder="1" applyAlignment="1">
      <alignment horizontal="center" vertical="center" shrinkToFit="1"/>
    </xf>
    <xf numFmtId="0" fontId="16" fillId="0" borderId="71" xfId="1" applyFont="1" applyBorder="1" applyAlignment="1">
      <alignment horizontal="center" vertical="center" textRotation="255" shrinkToFit="1"/>
    </xf>
    <xf numFmtId="0" fontId="16" fillId="0" borderId="74" xfId="1" applyFont="1" applyBorder="1" applyAlignment="1">
      <alignment horizontal="center" vertical="center" textRotation="255" shrinkToFit="1"/>
    </xf>
    <xf numFmtId="0" fontId="16" fillId="0" borderId="76" xfId="1" applyFont="1" applyBorder="1" applyAlignment="1">
      <alignment horizontal="center" vertical="center" textRotation="255" shrinkToFit="1"/>
    </xf>
    <xf numFmtId="0" fontId="16" fillId="0" borderId="11" xfId="1" applyFont="1" applyBorder="1" applyAlignment="1" applyProtection="1">
      <alignment horizontal="center" vertical="center"/>
      <protection locked="0"/>
    </xf>
    <xf numFmtId="0" fontId="16" fillId="0" borderId="11" xfId="1" applyFont="1" applyBorder="1" applyAlignment="1">
      <alignment horizontal="center" vertical="center"/>
    </xf>
    <xf numFmtId="0" fontId="16" fillId="0" borderId="75" xfId="1" applyFont="1" applyBorder="1" applyAlignment="1">
      <alignment horizontal="center" vertical="center"/>
    </xf>
    <xf numFmtId="0" fontId="16" fillId="0" borderId="60" xfId="1" applyFont="1" applyBorder="1" applyAlignment="1">
      <alignment horizontal="center" vertical="center"/>
    </xf>
    <xf numFmtId="0" fontId="16" fillId="0" borderId="77" xfId="1" applyFont="1" applyBorder="1" applyAlignment="1">
      <alignment horizontal="center" vertical="center"/>
    </xf>
    <xf numFmtId="0" fontId="16" fillId="0" borderId="45" xfId="1" applyFont="1" applyBorder="1" applyAlignment="1" applyProtection="1">
      <alignment horizontal="center" vertical="center"/>
      <protection locked="0"/>
    </xf>
    <xf numFmtId="0" fontId="16" fillId="0" borderId="0" xfId="1" applyFont="1" applyBorder="1" applyAlignment="1" applyProtection="1">
      <alignment horizontal="center" vertical="center"/>
      <protection locked="0"/>
    </xf>
    <xf numFmtId="0" fontId="16" fillId="0" borderId="76" xfId="1" applyFont="1" applyBorder="1" applyAlignment="1" applyProtection="1">
      <alignment horizontal="center" vertical="center"/>
      <protection locked="0"/>
    </xf>
    <xf numFmtId="0" fontId="16" fillId="0" borderId="60" xfId="1" applyFont="1" applyBorder="1" applyAlignment="1" applyProtection="1">
      <alignment horizontal="center" vertical="center"/>
      <protection locked="0"/>
    </xf>
    <xf numFmtId="0" fontId="16" fillId="0" borderId="63" xfId="1" applyFont="1" applyBorder="1" applyAlignment="1">
      <alignment horizontal="center" vertical="center" shrinkToFit="1"/>
    </xf>
    <xf numFmtId="0" fontId="16" fillId="0" borderId="64" xfId="1" applyFont="1" applyBorder="1" applyAlignment="1">
      <alignment horizontal="center" vertical="center" shrinkToFit="1"/>
    </xf>
    <xf numFmtId="0" fontId="16" fillId="0" borderId="63" xfId="1" applyFont="1" applyBorder="1" applyAlignment="1" applyProtection="1">
      <alignment horizontal="center" vertical="center"/>
      <protection locked="0"/>
    </xf>
    <xf numFmtId="0" fontId="16" fillId="0" borderId="64" xfId="1" applyFont="1" applyBorder="1" applyAlignment="1" applyProtection="1">
      <alignment horizontal="center" vertical="center"/>
      <protection locked="0"/>
    </xf>
    <xf numFmtId="0" fontId="16" fillId="0" borderId="64" xfId="1" applyFont="1" applyBorder="1" applyAlignment="1">
      <alignment horizontal="center" vertical="center"/>
    </xf>
    <xf numFmtId="0" fontId="16" fillId="0" borderId="74" xfId="1" applyFont="1" applyBorder="1" applyAlignment="1" applyProtection="1">
      <alignment horizontal="center" vertical="center"/>
      <protection locked="0"/>
    </xf>
    <xf numFmtId="0" fontId="22" fillId="0" borderId="43" xfId="1" applyFont="1" applyBorder="1" applyAlignment="1">
      <alignment horizontal="center"/>
    </xf>
    <xf numFmtId="0" fontId="16" fillId="0" borderId="0" xfId="1" applyFont="1" applyBorder="1" applyAlignment="1">
      <alignment horizontal="center" vertical="center"/>
    </xf>
    <xf numFmtId="0" fontId="16" fillId="0" borderId="71" xfId="1" applyFont="1" applyBorder="1" applyAlignment="1">
      <alignment horizontal="center" vertical="center"/>
    </xf>
    <xf numFmtId="0" fontId="16" fillId="0" borderId="59" xfId="1" applyFont="1" applyBorder="1" applyAlignment="1">
      <alignment horizontal="center" vertical="center"/>
    </xf>
    <xf numFmtId="0" fontId="16" fillId="0" borderId="73" xfId="1" applyFont="1" applyBorder="1" applyAlignment="1">
      <alignment horizontal="center" vertical="center"/>
    </xf>
    <xf numFmtId="176" fontId="16" fillId="0" borderId="64" xfId="1" applyNumberFormat="1" applyFont="1" applyBorder="1" applyAlignment="1" applyProtection="1">
      <alignment horizontal="center" vertical="center"/>
      <protection locked="0"/>
    </xf>
    <xf numFmtId="176" fontId="16" fillId="0" borderId="65" xfId="1" applyNumberFormat="1" applyFont="1" applyBorder="1" applyAlignment="1" applyProtection="1">
      <alignment horizontal="center" vertical="center"/>
      <protection locked="0"/>
    </xf>
    <xf numFmtId="176" fontId="16" fillId="0" borderId="0" xfId="1" applyNumberFormat="1" applyFont="1" applyBorder="1" applyAlignment="1" applyProtection="1">
      <alignment horizontal="center" vertical="center"/>
      <protection locked="0"/>
    </xf>
    <xf numFmtId="0" fontId="16" fillId="0" borderId="70" xfId="1" applyFont="1" applyBorder="1" applyAlignment="1">
      <alignment horizontal="left" vertical="center"/>
    </xf>
    <xf numFmtId="0" fontId="22" fillId="0" borderId="79" xfId="1" applyFont="1" applyBorder="1" applyAlignment="1">
      <alignment horizontal="center"/>
    </xf>
    <xf numFmtId="0" fontId="23" fillId="0" borderId="78" xfId="1" applyFont="1" applyBorder="1" applyAlignment="1">
      <alignment horizontal="center" vertical="center" textRotation="255"/>
    </xf>
    <xf numFmtId="0" fontId="23" fillId="0" borderId="123" xfId="1" applyFont="1" applyBorder="1" applyAlignment="1">
      <alignment horizontal="center" vertical="center" textRotation="255"/>
    </xf>
    <xf numFmtId="0" fontId="23" fillId="0" borderId="45" xfId="1" applyFont="1" applyBorder="1" applyAlignment="1">
      <alignment horizontal="center" vertical="center" textRotation="255"/>
    </xf>
    <xf numFmtId="0" fontId="23" fillId="0" borderId="1" xfId="1" applyFont="1" applyBorder="1" applyAlignment="1">
      <alignment horizontal="center" vertical="center" textRotation="255"/>
    </xf>
    <xf numFmtId="0" fontId="23" fillId="0" borderId="80" xfId="1" applyFont="1" applyBorder="1" applyAlignment="1">
      <alignment horizontal="center" vertical="center" textRotation="255"/>
    </xf>
    <xf numFmtId="0" fontId="23" fillId="0" borderId="124" xfId="1" applyFont="1" applyBorder="1" applyAlignment="1">
      <alignment horizontal="center" vertical="center" textRotation="255"/>
    </xf>
    <xf numFmtId="0" fontId="20" fillId="0" borderId="78" xfId="1" applyFont="1" applyBorder="1" applyAlignment="1">
      <alignment horizontal="center" vertical="center"/>
    </xf>
    <xf numFmtId="0" fontId="20" fillId="0" borderId="79" xfId="1" applyFont="1" applyBorder="1" applyAlignment="1">
      <alignment horizontal="center" vertical="center"/>
    </xf>
    <xf numFmtId="0" fontId="20" fillId="0" borderId="80" xfId="1" applyFont="1" applyBorder="1" applyAlignment="1">
      <alignment horizontal="center" vertical="center"/>
    </xf>
    <xf numFmtId="0" fontId="20" fillId="0" borderId="81" xfId="1" applyFont="1" applyBorder="1" applyAlignment="1">
      <alignment horizontal="center" vertical="center"/>
    </xf>
    <xf numFmtId="176" fontId="16" fillId="0" borderId="0" xfId="1" applyNumberFormat="1" applyFont="1" applyBorder="1" applyAlignment="1">
      <alignment horizontal="center" vertical="center"/>
    </xf>
    <xf numFmtId="0" fontId="20" fillId="0" borderId="63" xfId="1" applyFont="1" applyBorder="1" applyAlignment="1">
      <alignment horizontal="center" vertical="center"/>
    </xf>
    <xf numFmtId="0" fontId="20" fillId="0" borderId="64" xfId="1" applyFont="1" applyBorder="1" applyAlignment="1">
      <alignment horizontal="center" vertical="center"/>
    </xf>
    <xf numFmtId="0" fontId="20" fillId="0" borderId="65" xfId="1" applyFont="1" applyBorder="1" applyAlignment="1">
      <alignment horizontal="center" vertical="center"/>
    </xf>
    <xf numFmtId="0" fontId="19" fillId="0" borderId="127" xfId="1" applyFont="1" applyBorder="1" applyAlignment="1">
      <alignment horizontal="center" vertical="center" shrinkToFit="1"/>
    </xf>
    <xf numFmtId="0" fontId="0" fillId="0" borderId="107" xfId="0" applyBorder="1" applyAlignment="1">
      <alignment horizontal="center" vertical="center"/>
    </xf>
    <xf numFmtId="0" fontId="0" fillId="0" borderId="49" xfId="0" applyBorder="1" applyAlignment="1" applyProtection="1">
      <alignment horizontal="center" vertical="center" wrapText="1"/>
      <protection locked="0"/>
    </xf>
    <xf numFmtId="0" fontId="0" fillId="0" borderId="49" xfId="0" applyBorder="1" applyAlignment="1" applyProtection="1">
      <alignment horizontal="center" vertical="center"/>
      <protection locked="0"/>
    </xf>
    <xf numFmtId="0" fontId="0" fillId="0" borderId="118" xfId="0" applyBorder="1" applyAlignment="1" applyProtection="1">
      <alignment horizontal="center" vertical="center"/>
      <protection locked="0"/>
    </xf>
    <xf numFmtId="0" fontId="0" fillId="0" borderId="53"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9" xfId="0" applyBorder="1" applyAlignment="1">
      <alignment horizontal="center" vertical="center"/>
    </xf>
    <xf numFmtId="0" fontId="0" fillId="0" borderId="32" xfId="0" applyBorder="1" applyAlignment="1">
      <alignment horizontal="center" vertical="center"/>
    </xf>
    <xf numFmtId="0" fontId="0" fillId="0" borderId="5" xfId="0" applyBorder="1" applyAlignment="1">
      <alignment horizontal="center" vertical="center"/>
    </xf>
    <xf numFmtId="0" fontId="0" fillId="0" borderId="108" xfId="0" applyBorder="1" applyAlignment="1" applyProtection="1">
      <alignment horizontal="center" vertical="center"/>
      <protection locked="0"/>
    </xf>
    <xf numFmtId="0" fontId="0" fillId="0" borderId="109" xfId="0" applyBorder="1" applyAlignment="1" applyProtection="1">
      <alignment horizontal="center" vertical="center"/>
      <protection locked="0"/>
    </xf>
    <xf numFmtId="0" fontId="0" fillId="0" borderId="110" xfId="0" applyBorder="1" applyAlignment="1" applyProtection="1">
      <alignment horizontal="center" vertical="center"/>
      <protection locked="0"/>
    </xf>
    <xf numFmtId="0" fontId="0" fillId="0" borderId="6"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0" xfId="0" applyAlignment="1">
      <alignment horizontal="center" vertical="center"/>
    </xf>
    <xf numFmtId="0" fontId="0" fillId="0" borderId="66" xfId="0" applyBorder="1" applyAlignment="1">
      <alignment horizontal="center" vertical="center"/>
    </xf>
    <xf numFmtId="0" fontId="0" fillId="0" borderId="20" xfId="0" applyBorder="1" applyAlignment="1">
      <alignment horizontal="center" vertical="center"/>
    </xf>
    <xf numFmtId="0" fontId="0" fillId="0" borderId="2" xfId="0" applyBorder="1" applyAlignment="1">
      <alignment horizontal="center" vertical="center"/>
    </xf>
    <xf numFmtId="0" fontId="0" fillId="0" borderId="7" xfId="0" applyBorder="1" applyAlignment="1">
      <alignment horizontal="center" vertical="center"/>
    </xf>
    <xf numFmtId="49" fontId="0" fillId="0" borderId="50" xfId="0" applyNumberFormat="1" applyBorder="1" applyAlignment="1" applyProtection="1">
      <alignment horizontal="center" vertical="center"/>
      <protection locked="0"/>
    </xf>
    <xf numFmtId="49" fontId="0" fillId="0" borderId="51" xfId="0" applyNumberFormat="1" applyBorder="1" applyAlignment="1" applyProtection="1">
      <alignment horizontal="center" vertical="center"/>
      <protection locked="0"/>
    </xf>
    <xf numFmtId="49" fontId="0" fillId="0" borderId="52" xfId="0" applyNumberFormat="1" applyBorder="1" applyAlignment="1" applyProtection="1">
      <alignment horizontal="center" vertical="center"/>
      <protection locked="0"/>
    </xf>
    <xf numFmtId="0" fontId="0" fillId="0" borderId="1" xfId="0" applyBorder="1" applyAlignment="1">
      <alignment horizontal="left" vertical="center"/>
    </xf>
    <xf numFmtId="0" fontId="0" fillId="0" borderId="42" xfId="0" applyBorder="1" applyAlignment="1">
      <alignment horizontal="left" vertical="center"/>
    </xf>
    <xf numFmtId="0" fontId="13" fillId="0" borderId="0" xfId="0" applyFont="1" applyAlignment="1">
      <alignment horizontal="center" vertical="center"/>
    </xf>
    <xf numFmtId="0" fontId="0" fillId="0" borderId="7" xfId="0" applyBorder="1" applyAlignment="1">
      <alignment horizontal="center" vertical="center" wrapText="1"/>
    </xf>
    <xf numFmtId="0" fontId="2" fillId="0" borderId="55" xfId="0" applyFont="1" applyBorder="1" applyAlignment="1">
      <alignment horizontal="left" vertical="center" wrapText="1"/>
    </xf>
    <xf numFmtId="0" fontId="2" fillId="0" borderId="55" xfId="0" applyFont="1" applyBorder="1" applyAlignment="1">
      <alignment horizontal="left" vertical="center"/>
    </xf>
    <xf numFmtId="0" fontId="2" fillId="0" borderId="101" xfId="0" applyFont="1" applyBorder="1" applyAlignment="1">
      <alignment horizontal="left" vertical="center"/>
    </xf>
    <xf numFmtId="0" fontId="2" fillId="0" borderId="14" xfId="0" applyFont="1" applyBorder="1" applyAlignment="1">
      <alignment horizontal="left" vertical="center"/>
    </xf>
    <xf numFmtId="0" fontId="2" fillId="0" borderId="103" xfId="0" applyFont="1" applyBorder="1" applyAlignment="1">
      <alignment horizontal="left" vertical="center"/>
    </xf>
    <xf numFmtId="0" fontId="2" fillId="0" borderId="11" xfId="0" applyFont="1" applyBorder="1" applyAlignment="1">
      <alignment horizontal="left" vertical="center" shrinkToFit="1"/>
    </xf>
    <xf numFmtId="0" fontId="2" fillId="0" borderId="75" xfId="0" applyFont="1" applyBorder="1" applyAlignment="1">
      <alignment horizontal="left" vertical="center" shrinkToFit="1"/>
    </xf>
    <xf numFmtId="0" fontId="2" fillId="0" borderId="11" xfId="0" applyFont="1" applyBorder="1" applyAlignment="1">
      <alignment horizontal="center" vertical="center" shrinkToFit="1"/>
    </xf>
    <xf numFmtId="0" fontId="4" fillId="0" borderId="48" xfId="0" applyFont="1" applyBorder="1" applyAlignment="1">
      <alignment horizontal="left" vertical="top" wrapText="1"/>
    </xf>
    <xf numFmtId="0" fontId="4" fillId="0" borderId="6" xfId="0" applyFont="1" applyBorder="1" applyAlignment="1">
      <alignment horizontal="left" vertical="top" wrapText="1"/>
    </xf>
    <xf numFmtId="0" fontId="4" fillId="0" borderId="98" xfId="0" applyFont="1" applyBorder="1" applyAlignment="1">
      <alignment horizontal="left" vertical="top" wrapText="1"/>
    </xf>
    <xf numFmtId="0" fontId="4" fillId="0" borderId="80" xfId="0" applyFont="1" applyBorder="1" applyAlignment="1">
      <alignment horizontal="left" vertical="top" wrapText="1"/>
    </xf>
    <xf numFmtId="0" fontId="4" fillId="0" borderId="70" xfId="0" applyFont="1" applyBorder="1" applyAlignment="1">
      <alignment horizontal="left" vertical="top" wrapText="1"/>
    </xf>
    <xf numFmtId="0" fontId="4" fillId="0" borderId="81" xfId="0" applyFont="1" applyBorder="1" applyAlignment="1">
      <alignment horizontal="left" vertical="top" wrapText="1"/>
    </xf>
    <xf numFmtId="0" fontId="2" fillId="0" borderId="96" xfId="0" applyFont="1" applyBorder="1" applyAlignment="1">
      <alignment horizontal="center" vertical="center" textRotation="255"/>
    </xf>
    <xf numFmtId="0" fontId="4" fillId="0" borderId="56" xfId="0" applyFont="1" applyBorder="1" applyAlignment="1">
      <alignment horizontal="left" vertical="top" shrinkToFit="1"/>
    </xf>
    <xf numFmtId="0" fontId="4" fillId="0" borderId="99" xfId="0" applyFont="1" applyBorder="1" applyAlignment="1">
      <alignment horizontal="left" vertical="top" shrinkToFit="1"/>
    </xf>
    <xf numFmtId="0" fontId="4" fillId="0" borderId="4" xfId="0" applyFont="1" applyBorder="1" applyAlignment="1">
      <alignment horizontal="left" vertical="top" shrinkToFit="1"/>
    </xf>
    <xf numFmtId="0" fontId="4" fillId="0" borderId="97" xfId="0" applyFont="1" applyBorder="1" applyAlignment="1">
      <alignment horizontal="left" vertical="top" shrinkToFit="1"/>
    </xf>
    <xf numFmtId="0" fontId="4" fillId="0" borderId="93" xfId="0" applyFont="1" applyBorder="1" applyAlignment="1">
      <alignment vertical="center" shrinkToFit="1"/>
    </xf>
    <xf numFmtId="0" fontId="4" fillId="0" borderId="12" xfId="0" applyFont="1" applyBorder="1" applyAlignment="1">
      <alignment vertical="center" shrinkToFit="1"/>
    </xf>
    <xf numFmtId="0" fontId="4" fillId="0" borderId="18" xfId="0" applyFont="1" applyBorder="1" applyAlignment="1">
      <alignment vertical="center" shrinkToFit="1"/>
    </xf>
    <xf numFmtId="0" fontId="2" fillId="0" borderId="12" xfId="0" applyFont="1" applyBorder="1" applyAlignment="1">
      <alignment horizontal="left" vertical="center"/>
    </xf>
    <xf numFmtId="0" fontId="2" fillId="0" borderId="62" xfId="0" applyFont="1" applyBorder="1" applyAlignment="1">
      <alignment horizontal="left" vertical="center"/>
    </xf>
    <xf numFmtId="0" fontId="2" fillId="0" borderId="10" xfId="0" applyFont="1" applyBorder="1" applyAlignment="1">
      <alignment horizontal="left" vertical="center" shrinkToFit="1"/>
    </xf>
    <xf numFmtId="0" fontId="4" fillId="0" borderId="12" xfId="0" applyFont="1" applyBorder="1" applyAlignment="1">
      <alignment horizontal="distributed" vertical="center" shrinkToFit="1"/>
    </xf>
    <xf numFmtId="0" fontId="2" fillId="0" borderId="0" xfId="0" applyFont="1" applyAlignment="1">
      <alignment horizontal="left" vertical="center" shrinkToFit="1"/>
    </xf>
    <xf numFmtId="0" fontId="2" fillId="0" borderId="0" xfId="0" applyFont="1" applyAlignment="1">
      <alignment horizontal="left" vertical="center" wrapText="1"/>
    </xf>
    <xf numFmtId="0" fontId="2" fillId="0" borderId="0" xfId="0" applyFont="1" applyAlignment="1">
      <alignment horizontal="right"/>
    </xf>
    <xf numFmtId="0" fontId="2" fillId="0" borderId="121" xfId="0" applyFont="1" applyBorder="1" applyAlignment="1">
      <alignment horizontal="center" vertical="center"/>
    </xf>
    <xf numFmtId="0" fontId="2" fillId="0" borderId="120" xfId="0" applyFont="1" applyBorder="1" applyAlignment="1">
      <alignment horizontal="center" vertical="center"/>
    </xf>
    <xf numFmtId="0" fontId="2" fillId="0" borderId="119" xfId="0" applyFont="1" applyBorder="1" applyAlignment="1">
      <alignment horizontal="center" vertical="center"/>
    </xf>
    <xf numFmtId="0" fontId="2" fillId="0" borderId="121" xfId="0" applyFont="1" applyBorder="1" applyAlignment="1">
      <alignment horizontal="center" vertical="center" textRotation="255"/>
    </xf>
    <xf numFmtId="0" fontId="2" fillId="0" borderId="120" xfId="0" applyFont="1" applyBorder="1" applyAlignment="1">
      <alignment horizontal="center" vertical="center" textRotation="255"/>
    </xf>
    <xf numFmtId="0" fontId="2" fillId="0" borderId="119" xfId="0" applyFont="1" applyBorder="1" applyAlignment="1">
      <alignment horizontal="center" vertical="center" textRotation="255"/>
    </xf>
    <xf numFmtId="0" fontId="2" fillId="0" borderId="121" xfId="0" applyFont="1" applyBorder="1" applyAlignment="1">
      <alignment horizontal="distributed" vertical="center" wrapText="1"/>
    </xf>
    <xf numFmtId="0" fontId="2" fillId="0" borderId="120" xfId="0" applyFont="1" applyBorder="1" applyAlignment="1">
      <alignment horizontal="distributed" vertical="center" wrapText="1"/>
    </xf>
    <xf numFmtId="0" fontId="2" fillId="0" borderId="119" xfId="0" applyFont="1" applyBorder="1" applyAlignment="1">
      <alignment horizontal="distributed" vertical="center" wrapText="1"/>
    </xf>
    <xf numFmtId="0" fontId="2" fillId="0" borderId="55" xfId="0" applyFont="1" applyBorder="1" applyAlignment="1">
      <alignment horizontal="left" vertical="center" shrinkToFit="1"/>
    </xf>
    <xf numFmtId="0" fontId="2" fillId="0" borderId="101" xfId="0" applyFont="1" applyBorder="1" applyAlignment="1">
      <alignment horizontal="left" vertical="center" shrinkToFit="1"/>
    </xf>
    <xf numFmtId="0" fontId="2" fillId="0" borderId="14" xfId="0" applyFont="1" applyBorder="1" applyAlignment="1">
      <alignment horizontal="left" vertical="center" shrinkToFit="1"/>
    </xf>
    <xf numFmtId="0" fontId="2" fillId="0" borderId="103" xfId="0" applyFont="1" applyBorder="1" applyAlignment="1">
      <alignment horizontal="left" vertical="center" shrinkToFit="1"/>
    </xf>
    <xf numFmtId="0" fontId="2" fillId="0" borderId="11" xfId="0" applyFont="1" applyBorder="1" applyAlignment="1">
      <alignment horizontal="left" vertical="center"/>
    </xf>
    <xf numFmtId="0" fontId="2" fillId="0" borderId="75" xfId="0" applyFont="1" applyBorder="1" applyAlignment="1">
      <alignment horizontal="left" vertical="center"/>
    </xf>
    <xf numFmtId="0" fontId="6" fillId="0" borderId="2" xfId="0" applyFont="1" applyBorder="1" applyAlignment="1">
      <alignment horizontal="center" vertical="center" shrinkToFit="1"/>
    </xf>
    <xf numFmtId="0" fontId="6" fillId="0" borderId="2" xfId="0" applyFont="1" applyBorder="1" applyAlignment="1">
      <alignment vertical="center" shrinkToFit="1"/>
    </xf>
    <xf numFmtId="49" fontId="6" fillId="0" borderId="7" xfId="0" applyNumberFormat="1" applyFont="1" applyBorder="1" applyAlignment="1">
      <alignment horizontal="right" vertical="center"/>
    </xf>
    <xf numFmtId="49" fontId="6" fillId="0" borderId="20" xfId="0" applyNumberFormat="1" applyFont="1" applyBorder="1" applyAlignment="1">
      <alignment horizontal="right" vertical="center"/>
    </xf>
    <xf numFmtId="0" fontId="7" fillId="0" borderId="32" xfId="0" applyFont="1" applyBorder="1" applyAlignment="1">
      <alignment horizontal="center" vertical="center" wrapText="1"/>
    </xf>
    <xf numFmtId="0" fontId="7" fillId="0" borderId="29"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44" xfId="0" applyFont="1" applyBorder="1" applyAlignment="1">
      <alignment horizontal="center" vertical="center" wrapText="1"/>
    </xf>
    <xf numFmtId="0" fontId="8" fillId="0" borderId="2" xfId="0" applyFont="1" applyBorder="1" applyAlignment="1">
      <alignment vertical="center" shrinkToFit="1"/>
    </xf>
    <xf numFmtId="49" fontId="6" fillId="0" borderId="2" xfId="0" applyNumberFormat="1" applyFont="1" applyBorder="1" applyAlignment="1">
      <alignment horizontal="right" vertical="center"/>
    </xf>
    <xf numFmtId="49" fontId="6" fillId="0" borderId="3" xfId="0" applyNumberFormat="1" applyFont="1" applyBorder="1" applyAlignment="1">
      <alignment horizontal="right" vertical="center"/>
    </xf>
    <xf numFmtId="49" fontId="6" fillId="0" borderId="8" xfId="0" applyNumberFormat="1" applyFont="1" applyBorder="1" applyAlignment="1">
      <alignment horizontal="right" vertical="center"/>
    </xf>
    <xf numFmtId="49" fontId="6" fillId="0" borderId="7" xfId="0" applyNumberFormat="1" applyFont="1" applyBorder="1" applyAlignment="1">
      <alignment horizontal="right" vertical="center" wrapText="1"/>
    </xf>
    <xf numFmtId="49" fontId="6" fillId="0" borderId="20" xfId="0" applyNumberFormat="1" applyFont="1" applyBorder="1" applyAlignment="1">
      <alignment horizontal="right" vertical="center" wrapText="1"/>
    </xf>
    <xf numFmtId="0" fontId="6" fillId="0" borderId="7" xfId="0" applyFont="1" applyBorder="1" applyAlignment="1">
      <alignment vertical="center" wrapText="1"/>
    </xf>
    <xf numFmtId="0" fontId="9" fillId="0" borderId="7" xfId="0" applyFont="1" applyBorder="1">
      <alignment vertical="center"/>
    </xf>
    <xf numFmtId="0" fontId="6" fillId="0" borderId="33" xfId="0" applyFont="1" applyBorder="1" applyAlignment="1">
      <alignment vertical="center" wrapText="1"/>
    </xf>
    <xf numFmtId="0" fontId="6" fillId="0" borderId="36" xfId="0" applyFont="1" applyBorder="1" applyAlignment="1">
      <alignment vertical="center" wrapText="1"/>
    </xf>
    <xf numFmtId="0" fontId="6" fillId="0" borderId="24" xfId="0" applyFont="1" applyBorder="1" applyAlignment="1">
      <alignment horizontal="distributed" vertical="center" wrapText="1"/>
    </xf>
    <xf numFmtId="0" fontId="6" fillId="0" borderId="30" xfId="0" applyFont="1" applyBorder="1" applyAlignment="1">
      <alignment horizontal="distributed" vertical="center" wrapText="1"/>
    </xf>
    <xf numFmtId="0" fontId="6" fillId="0" borderId="35" xfId="0" applyFont="1" applyBorder="1" applyAlignment="1">
      <alignment horizontal="distributed"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 fillId="0" borderId="31" xfId="0" applyFont="1" applyBorder="1" applyAlignment="1">
      <alignment horizontal="center" vertical="center" wrapText="1"/>
    </xf>
    <xf numFmtId="0" fontId="7" fillId="0" borderId="28" xfId="0" applyFont="1" applyBorder="1" applyAlignment="1">
      <alignment horizontal="center" vertical="center" wrapText="1"/>
    </xf>
    <xf numFmtId="0" fontId="6" fillId="0" borderId="7" xfId="0" applyFont="1" applyBorder="1" applyAlignment="1">
      <alignment horizontal="center" vertical="center"/>
    </xf>
    <xf numFmtId="0" fontId="6" fillId="0" borderId="20" xfId="0" applyFont="1" applyBorder="1" applyAlignment="1">
      <alignment horizontal="center" vertical="center"/>
    </xf>
    <xf numFmtId="0" fontId="7" fillId="0" borderId="7" xfId="0" applyFont="1" applyBorder="1" applyAlignment="1">
      <alignment horizontal="center" vertical="center" wrapText="1"/>
    </xf>
    <xf numFmtId="0" fontId="7" fillId="0" borderId="20" xfId="0" applyFont="1" applyBorder="1" applyAlignment="1">
      <alignment horizontal="center" vertical="center" wrapText="1"/>
    </xf>
    <xf numFmtId="0" fontId="6" fillId="0" borderId="23" xfId="0" applyFont="1" applyBorder="1" applyAlignment="1">
      <alignment horizontal="center" vertical="center"/>
    </xf>
    <xf numFmtId="0" fontId="6" fillId="0" borderId="3" xfId="0" applyFont="1" applyBorder="1" applyAlignment="1">
      <alignment horizontal="center" vertical="center"/>
    </xf>
    <xf numFmtId="0" fontId="6" fillId="0" borderId="39" xfId="0" applyFont="1" applyBorder="1" applyAlignment="1">
      <alignment vertical="center" wrapText="1"/>
    </xf>
    <xf numFmtId="0" fontId="7" fillId="0" borderId="7" xfId="0" applyFont="1" applyBorder="1">
      <alignment vertical="center"/>
    </xf>
    <xf numFmtId="0" fontId="7" fillId="0" borderId="7" xfId="0" applyFont="1" applyBorder="1" applyAlignment="1">
      <alignment vertical="center" wrapText="1"/>
    </xf>
    <xf numFmtId="0" fontId="7" fillId="0" borderId="33" xfId="0" applyFont="1" applyBorder="1" applyAlignment="1">
      <alignment horizontal="center" vertical="center" wrapText="1"/>
    </xf>
    <xf numFmtId="0" fontId="7" fillId="0" borderId="39" xfId="0" applyFont="1" applyBorder="1" applyAlignment="1">
      <alignment horizontal="center" vertical="center" wrapText="1"/>
    </xf>
    <xf numFmtId="0" fontId="7" fillId="0" borderId="36" xfId="0" applyFont="1" applyBorder="1" applyAlignment="1">
      <alignment horizontal="center" vertical="center" wrapText="1"/>
    </xf>
    <xf numFmtId="0" fontId="7" fillId="0" borderId="33" xfId="0" applyFont="1" applyBorder="1" applyAlignment="1">
      <alignment vertical="center" wrapText="1"/>
    </xf>
    <xf numFmtId="0" fontId="7" fillId="0" borderId="39" xfId="0" applyFont="1" applyBorder="1" applyAlignment="1">
      <alignment vertical="center" wrapText="1"/>
    </xf>
    <xf numFmtId="0" fontId="7" fillId="0" borderId="36" xfId="0" applyFont="1" applyBorder="1" applyAlignment="1">
      <alignment vertical="center" wrapText="1"/>
    </xf>
    <xf numFmtId="0" fontId="7" fillId="0" borderId="43" xfId="0" applyFont="1" applyBorder="1" applyAlignment="1">
      <alignment vertical="center" wrapText="1"/>
    </xf>
    <xf numFmtId="0" fontId="6" fillId="0" borderId="32" xfId="0" applyFont="1" applyBorder="1">
      <alignment vertical="center"/>
    </xf>
    <xf numFmtId="0" fontId="6" fillId="0" borderId="42" xfId="0" applyFont="1" applyBorder="1">
      <alignment vertical="center"/>
    </xf>
    <xf numFmtId="0" fontId="6" fillId="0" borderId="29" xfId="0" applyFont="1" applyBorder="1">
      <alignment vertical="center"/>
    </xf>
    <xf numFmtId="0" fontId="6" fillId="0" borderId="7" xfId="0" applyFont="1" applyBorder="1">
      <alignment vertical="center"/>
    </xf>
    <xf numFmtId="0" fontId="8" fillId="0" borderId="20" xfId="0" applyFont="1" applyBorder="1">
      <alignment vertical="center"/>
    </xf>
    <xf numFmtId="0" fontId="6" fillId="0" borderId="20" xfId="0" applyFont="1" applyBorder="1">
      <alignment vertical="center"/>
    </xf>
    <xf numFmtId="0" fontId="6" fillId="0" borderId="2" xfId="0" applyFont="1" applyBorder="1" applyAlignment="1">
      <alignment vertical="center" wrapText="1"/>
    </xf>
    <xf numFmtId="0" fontId="6" fillId="0" borderId="2" xfId="0" applyFont="1" applyBorder="1">
      <alignment vertical="center"/>
    </xf>
    <xf numFmtId="0" fontId="6" fillId="0" borderId="5" xfId="0" applyFont="1" applyBorder="1" applyAlignment="1">
      <alignment vertical="center" wrapText="1"/>
    </xf>
    <xf numFmtId="0" fontId="6" fillId="0" borderId="3" xfId="0" applyFont="1" applyBorder="1" applyAlignment="1">
      <alignment vertical="center" wrapText="1"/>
    </xf>
    <xf numFmtId="0" fontId="6" fillId="0" borderId="9" xfId="0" applyFont="1" applyBorder="1" applyAlignment="1">
      <alignment vertical="center" wrapText="1"/>
    </xf>
    <xf numFmtId="0" fontId="6" fillId="0" borderId="8" xfId="0" applyFont="1" applyBorder="1" applyAlignment="1">
      <alignment vertical="center" wrapText="1"/>
    </xf>
    <xf numFmtId="0" fontId="6" fillId="0" borderId="32" xfId="0" applyFont="1" applyBorder="1" applyAlignment="1">
      <alignment horizontal="center" vertical="center"/>
    </xf>
    <xf numFmtId="0" fontId="6" fillId="0" borderId="42" xfId="0" applyFont="1" applyBorder="1" applyAlignment="1">
      <alignment horizontal="center" vertical="center"/>
    </xf>
    <xf numFmtId="0" fontId="6" fillId="0" borderId="29" xfId="0" applyFont="1" applyBorder="1" applyAlignment="1">
      <alignment horizontal="center" vertical="center"/>
    </xf>
    <xf numFmtId="0" fontId="6" fillId="0" borderId="31" xfId="0" applyFont="1" applyBorder="1" applyAlignment="1">
      <alignment horizontal="center" vertical="center" textRotation="255"/>
    </xf>
    <xf numFmtId="0" fontId="6" fillId="0" borderId="38" xfId="0" applyFont="1" applyBorder="1" applyAlignment="1">
      <alignment horizontal="center" vertical="center" textRotation="255"/>
    </xf>
    <xf numFmtId="0" fontId="6" fillId="0" borderId="3" xfId="0" applyFont="1" applyBorder="1">
      <alignment vertical="center"/>
    </xf>
    <xf numFmtId="0" fontId="6" fillId="0" borderId="21" xfId="0" applyFont="1" applyBorder="1" applyAlignment="1">
      <alignment horizontal="center" vertical="center"/>
    </xf>
    <xf numFmtId="0" fontId="6" fillId="0" borderId="28" xfId="0" applyFont="1" applyBorder="1" applyAlignment="1">
      <alignment horizontal="center" vertical="center"/>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2" xfId="0" applyFont="1" applyBorder="1" applyAlignment="1">
      <alignment horizontal="center" vertical="center"/>
    </xf>
    <xf numFmtId="0" fontId="6" fillId="0" borderId="34" xfId="0" applyFont="1" applyBorder="1" applyAlignment="1">
      <alignment vertical="center" textRotation="255"/>
    </xf>
    <xf numFmtId="0" fontId="6" fillId="0" borderId="28" xfId="0" applyFont="1" applyBorder="1" applyAlignment="1">
      <alignment horizontal="center" vertical="center" textRotation="255"/>
    </xf>
  </cellXfs>
  <cellStyles count="3">
    <cellStyle name="標準" xfId="0" builtinId="0"/>
    <cellStyle name="標準 2" xfId="1"/>
    <cellStyle name="標準 3" xfId="2"/>
  </cellStyles>
  <dxfs count="1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s>
  <tableStyles count="0" defaultTableStyle="TableStyleMedium2" defaultPivotStyle="PivotStyleLight16"/>
  <colors>
    <mruColors>
      <color rgb="FF5BD4FF"/>
      <color rgb="FFFFFF00"/>
      <color rgb="FFFF99CC"/>
      <color rgb="FF10DA1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emf"/><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88900</xdr:colOff>
      <xdr:row>1</xdr:row>
      <xdr:rowOff>63500</xdr:rowOff>
    </xdr:from>
    <xdr:ext cx="7600950" cy="1841500"/>
    <xdr:sp macro="" textlink="">
      <xdr:nvSpPr>
        <xdr:cNvPr id="2" name="テキスト ボックス 1"/>
        <xdr:cNvSpPr txBox="1"/>
      </xdr:nvSpPr>
      <xdr:spPr>
        <a:xfrm>
          <a:off x="88900" y="228600"/>
          <a:ext cx="7600950" cy="184150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600"/>
            <a:t>入力前に必ず利用お手引きをご一読ください。</a:t>
          </a:r>
          <a:endParaRPr kumimoji="1" lang="en-US" altLang="ja-JP" sz="1600"/>
        </a:p>
        <a:p>
          <a:r>
            <a:rPr kumimoji="1" lang="ja-JP" altLang="en-US" sz="1600"/>
            <a:t>①　こちらの「入力シート」にご記入ください。</a:t>
          </a:r>
          <a:endParaRPr kumimoji="1" lang="en-US" altLang="ja-JP" sz="1600"/>
        </a:p>
        <a:p>
          <a:r>
            <a:rPr kumimoji="1" lang="en-US" altLang="ja-JP" sz="1600"/>
            <a:t>  ※</a:t>
          </a:r>
          <a:r>
            <a:rPr kumimoji="1" lang="ja-JP" altLang="en-US" sz="1600"/>
            <a:t>　入力した内容は</a:t>
          </a:r>
          <a:r>
            <a:rPr kumimoji="1" lang="en-US" altLang="ja-JP" sz="1600"/>
            <a:t>【</a:t>
          </a:r>
          <a:r>
            <a:rPr kumimoji="1" lang="ja-JP" altLang="en-US" sz="1600"/>
            <a:t>保存</a:t>
          </a:r>
          <a:r>
            <a:rPr kumimoji="1" lang="en-US" altLang="ja-JP" sz="1600"/>
            <a:t>】</a:t>
          </a:r>
          <a:r>
            <a:rPr kumimoji="1" lang="ja-JP" altLang="en-US" sz="1600"/>
            <a:t>するとほかのセルに反映されます。</a:t>
          </a:r>
          <a:endParaRPr kumimoji="1" lang="en-US" altLang="ja-JP" sz="1600"/>
        </a:p>
        <a:p>
          <a:r>
            <a:rPr kumimoji="1" lang="ja-JP" altLang="en-US" sz="1600"/>
            <a:t>②　「活動日程表」に詳細をご記入ください。</a:t>
          </a:r>
          <a:endParaRPr kumimoji="1" lang="en-US" altLang="ja-JP" sz="1600"/>
        </a:p>
        <a:p>
          <a:r>
            <a:rPr kumimoji="1" lang="ja-JP" altLang="en-US" sz="1600"/>
            <a:t>③　利用申請書は記入不要です。</a:t>
          </a:r>
          <a:endParaRPr kumimoji="1" lang="en-US" altLang="ja-JP" sz="1600"/>
        </a:p>
        <a:p>
          <a:r>
            <a:rPr kumimoji="1" lang="ja-JP" altLang="en-US" sz="1600"/>
            <a:t>④　この</a:t>
          </a:r>
          <a:r>
            <a:rPr kumimoji="1" lang="en-US" altLang="ja-JP" sz="1600"/>
            <a:t>Excel</a:t>
          </a:r>
          <a:r>
            <a:rPr kumimoji="1" lang="ja-JP" altLang="en-US" sz="1600"/>
            <a:t>ファイルを屋島少年自然の家まで送付してください。</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xdr:col>
      <xdr:colOff>50800</xdr:colOff>
      <xdr:row>0</xdr:row>
      <xdr:rowOff>50800</xdr:rowOff>
    </xdr:from>
    <xdr:to>
      <xdr:col>20</xdr:col>
      <xdr:colOff>228048</xdr:colOff>
      <xdr:row>0</xdr:row>
      <xdr:rowOff>764094</xdr:rowOff>
    </xdr:to>
    <xdr:pic>
      <xdr:nvPicPr>
        <xdr:cNvPr id="2" name="図 1"/>
        <xdr:cNvPicPr>
          <a:picLocks noChangeAspect="1"/>
        </xdr:cNvPicPr>
      </xdr:nvPicPr>
      <xdr:blipFill>
        <a:blip xmlns:r="http://schemas.openxmlformats.org/officeDocument/2006/relationships" r:embed="rId1"/>
        <a:stretch>
          <a:fillRect/>
        </a:stretch>
      </xdr:blipFill>
      <xdr:spPr>
        <a:xfrm>
          <a:off x="698500" y="50800"/>
          <a:ext cx="5358848" cy="71329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28</xdr:col>
      <xdr:colOff>34637</xdr:colOff>
      <xdr:row>5</xdr:row>
      <xdr:rowOff>25977</xdr:rowOff>
    </xdr:from>
    <xdr:to>
      <xdr:col>33</xdr:col>
      <xdr:colOff>34637</xdr:colOff>
      <xdr:row>5</xdr:row>
      <xdr:rowOff>233796</xdr:rowOff>
    </xdr:to>
    <xdr:sp macro="" textlink="">
      <xdr:nvSpPr>
        <xdr:cNvPr id="3" name="大かっこ 2">
          <a:extLst>
            <a:ext uri="{FF2B5EF4-FFF2-40B4-BE49-F238E27FC236}">
              <a16:creationId xmlns:a16="http://schemas.microsoft.com/office/drawing/2014/main" id="{00000000-0008-0000-0100-000003000000}"/>
            </a:ext>
          </a:extLst>
        </xdr:cNvPr>
        <xdr:cNvSpPr/>
      </xdr:nvSpPr>
      <xdr:spPr>
        <a:xfrm>
          <a:off x="2168237" y="1473777"/>
          <a:ext cx="33337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17318</xdr:colOff>
      <xdr:row>20</xdr:row>
      <xdr:rowOff>272921</xdr:rowOff>
    </xdr:from>
    <xdr:to>
      <xdr:col>1</xdr:col>
      <xdr:colOff>164523</xdr:colOff>
      <xdr:row>21</xdr:row>
      <xdr:rowOff>102305</xdr:rowOff>
    </xdr:to>
    <xdr:sp macro="" textlink="">
      <xdr:nvSpPr>
        <xdr:cNvPr id="6" name="大かっこ 5">
          <a:extLst>
            <a:ext uri="{FF2B5EF4-FFF2-40B4-BE49-F238E27FC236}">
              <a16:creationId xmlns:a16="http://schemas.microsoft.com/office/drawing/2014/main" id="{00000000-0008-0000-0100-000006000000}"/>
            </a:ext>
          </a:extLst>
        </xdr:cNvPr>
        <xdr:cNvSpPr/>
      </xdr:nvSpPr>
      <xdr:spPr>
        <a:xfrm>
          <a:off x="17318" y="5827567"/>
          <a:ext cx="333215" cy="207819"/>
        </a:xfrm>
        <a:prstGeom prst="bracketPair">
          <a:avLst/>
        </a:prstGeom>
        <a:ln>
          <a:solidFill>
            <a:schemeClr val="tx1">
              <a:alpha val="9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0</xdr:col>
      <xdr:colOff>15361</xdr:colOff>
      <xdr:row>0</xdr:row>
      <xdr:rowOff>56330</xdr:rowOff>
    </xdr:from>
    <xdr:to>
      <xdr:col>7</xdr:col>
      <xdr:colOff>51209</xdr:colOff>
      <xdr:row>1</xdr:row>
      <xdr:rowOff>523927</xdr:rowOff>
    </xdr:to>
    <xdr:pic>
      <xdr:nvPicPr>
        <xdr:cNvPr id="9" name="図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361" y="56330"/>
          <a:ext cx="711816" cy="682678"/>
        </a:xfrm>
        <a:prstGeom prst="rect">
          <a:avLst/>
        </a:prstGeom>
      </xdr:spPr>
    </xdr:pic>
    <xdr:clientData/>
  </xdr:twoCellAnchor>
  <xdr:twoCellAnchor editAs="oneCell">
    <xdr:from>
      <xdr:col>10</xdr:col>
      <xdr:colOff>15362</xdr:colOff>
      <xdr:row>0</xdr:row>
      <xdr:rowOff>40967</xdr:rowOff>
    </xdr:from>
    <xdr:to>
      <xdr:col>97</xdr:col>
      <xdr:colOff>30931</xdr:colOff>
      <xdr:row>2</xdr:row>
      <xdr:rowOff>383</xdr:rowOff>
    </xdr:to>
    <xdr:pic>
      <xdr:nvPicPr>
        <xdr:cNvPr id="11" name="図 10"/>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5685" y="40967"/>
          <a:ext cx="5361859" cy="7121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99</xdr:col>
      <xdr:colOff>94196</xdr:colOff>
      <xdr:row>22</xdr:row>
      <xdr:rowOff>0</xdr:rowOff>
    </xdr:from>
    <xdr:ext cx="3858877" cy="825867"/>
    <xdr:sp macro="" textlink="">
      <xdr:nvSpPr>
        <xdr:cNvPr id="2" name="テキスト ボックス 1"/>
        <xdr:cNvSpPr txBox="1"/>
      </xdr:nvSpPr>
      <xdr:spPr>
        <a:xfrm>
          <a:off x="6739247" y="8275930"/>
          <a:ext cx="3858877" cy="82586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★職員のつく活動の指導員数は</a:t>
          </a:r>
          <a:endParaRPr kumimoji="1" lang="en-US" altLang="ja-JP" sz="1100"/>
        </a:p>
        <a:p>
          <a:r>
            <a:rPr kumimoji="1" lang="ja-JP" altLang="en-US" sz="1100"/>
            <a:t>午前・午後ともに</a:t>
          </a:r>
          <a:r>
            <a:rPr kumimoji="1" lang="ja-JP" altLang="en-US" sz="1100">
              <a:solidFill>
                <a:srgbClr val="FF0000"/>
              </a:solidFill>
            </a:rPr>
            <a:t>最大４名</a:t>
          </a:r>
          <a:r>
            <a:rPr kumimoji="1" lang="ja-JP" altLang="en-US" sz="1100"/>
            <a:t>までです。</a:t>
          </a:r>
          <a:endParaRPr kumimoji="1" lang="en-US" altLang="ja-JP" sz="1100"/>
        </a:p>
        <a:p>
          <a:r>
            <a:rPr kumimoji="1" lang="ja-JP" altLang="en-US" sz="1100"/>
            <a:t>同時入所団体がある場合は、２校合わせての人数ですので、</a:t>
          </a:r>
          <a:endParaRPr kumimoji="1" lang="en-US" altLang="ja-JP" sz="1100"/>
        </a:p>
        <a:p>
          <a:r>
            <a:rPr kumimoji="1" lang="ja-JP" altLang="en-US" sz="1100"/>
            <a:t>活動プランと合わせて、ご留意ください。</a:t>
          </a: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7</xdr:col>
      <xdr:colOff>489509</xdr:colOff>
      <xdr:row>0</xdr:row>
      <xdr:rowOff>110378</xdr:rowOff>
    </xdr:from>
    <xdr:to>
      <xdr:col>8</xdr:col>
      <xdr:colOff>112712</xdr:colOff>
      <xdr:row>0</xdr:row>
      <xdr:rowOff>233643</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9689072" y="110378"/>
          <a:ext cx="123265" cy="123265"/>
        </a:xfrm>
        <a:prstGeom prst="rect">
          <a:avLst/>
        </a:prstGeom>
        <a:solidFill>
          <a:srgbClr val="FFFF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39688</xdr:colOff>
      <xdr:row>7</xdr:row>
      <xdr:rowOff>105309</xdr:rowOff>
    </xdr:from>
    <xdr:to>
      <xdr:col>0</xdr:col>
      <xdr:colOff>4286251</xdr:colOff>
      <xdr:row>16</xdr:row>
      <xdr:rowOff>254000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9688" y="2256372"/>
          <a:ext cx="4246563" cy="3649128"/>
        </a:xfrm>
        <a:prstGeom prst="rect">
          <a:avLst/>
        </a:prstGeom>
        <a:solidFill>
          <a:srgbClr val="10DA1A"/>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このページを使用すると、</a:t>
          </a:r>
          <a:endParaRPr kumimoji="1" lang="en-US" altLang="ja-JP" sz="1400" b="1"/>
        </a:p>
        <a:p>
          <a:r>
            <a:rPr kumimoji="1" lang="ja-JP" altLang="en-US" sz="1400" b="1"/>
            <a:t>・利用変更申請書</a:t>
          </a:r>
          <a:endParaRPr kumimoji="1" lang="en-US" altLang="ja-JP" sz="1400" b="1"/>
        </a:p>
        <a:p>
          <a:r>
            <a:rPr kumimoji="1" lang="ja-JP" altLang="en-US" sz="1400" b="1"/>
            <a:t>　</a:t>
          </a:r>
          <a:r>
            <a:rPr kumimoji="1" lang="ja-JP" altLang="en-US" sz="1400" b="0"/>
            <a:t>「利用期間」</a:t>
          </a:r>
          <a:endParaRPr kumimoji="1" lang="en-US" altLang="ja-JP" sz="1400" b="0"/>
        </a:p>
        <a:p>
          <a:r>
            <a:rPr kumimoji="1" lang="ja-JP" altLang="en-US" sz="1400" b="0"/>
            <a:t>　「入退所時刻」</a:t>
          </a:r>
          <a:endParaRPr kumimoji="1" lang="en-US" altLang="ja-JP" sz="1400" b="0"/>
        </a:p>
        <a:p>
          <a:r>
            <a:rPr kumimoji="1" lang="ja-JP" altLang="en-US" sz="1400" b="0"/>
            <a:t>　「利用目的」</a:t>
          </a:r>
          <a:endParaRPr kumimoji="1" lang="en-US" altLang="ja-JP" sz="1400" b="0"/>
        </a:p>
        <a:p>
          <a:r>
            <a:rPr kumimoji="1" lang="ja-JP" altLang="en-US" sz="1400" b="0"/>
            <a:t>　「料金区分」</a:t>
          </a:r>
          <a:endParaRPr kumimoji="1" lang="en-US" altLang="ja-JP" sz="1400" b="0"/>
        </a:p>
        <a:p>
          <a:r>
            <a:rPr kumimoji="1" lang="ja-JP" altLang="en-US" sz="1400" b="0"/>
            <a:t>　「申請者職氏名」</a:t>
          </a:r>
          <a:endParaRPr kumimoji="1" lang="en-US" altLang="ja-JP" sz="1400" b="0"/>
        </a:p>
        <a:p>
          <a:r>
            <a:rPr kumimoji="1" lang="ja-JP" altLang="en-US" sz="1400" b="0"/>
            <a:t>　「変更理由」</a:t>
          </a:r>
          <a:endParaRPr kumimoji="1" lang="en-US" altLang="ja-JP" sz="1400" b="0"/>
        </a:p>
        <a:p>
          <a:r>
            <a:rPr kumimoji="1" lang="ja-JP" altLang="en-US" sz="1400" b="1"/>
            <a:t>が作成できます。</a:t>
          </a:r>
          <a:endParaRPr kumimoji="1" lang="en-US" altLang="ja-JP" sz="1400" b="1"/>
        </a:p>
        <a:p>
          <a:r>
            <a:rPr kumimoji="1" lang="ja-JP" altLang="en-US" sz="1400" b="1"/>
            <a:t>必要に応じてご利用ください。</a:t>
          </a:r>
          <a:endParaRPr kumimoji="1" lang="en-US" altLang="ja-JP" sz="1400" b="1"/>
        </a:p>
        <a:p>
          <a:endParaRPr kumimoji="1" lang="en-US" altLang="ja-JP" sz="1400" b="1"/>
        </a:p>
        <a:p>
          <a:r>
            <a:rPr kumimoji="1" lang="ja-JP" altLang="en-US" sz="1400" b="1"/>
            <a:t>・編集作業中に、行・列の削除は絶対にしないでください。</a:t>
          </a:r>
          <a:endParaRPr kumimoji="1" lang="en-US" altLang="ja-JP" sz="1400" b="1"/>
        </a:p>
        <a:p>
          <a:r>
            <a:rPr kumimoji="1" lang="ja-JP" altLang="en-US" sz="1400" b="1"/>
            <a:t> </a:t>
          </a:r>
          <a:r>
            <a:rPr kumimoji="1" lang="ja-JP" altLang="en-US" sz="1400" b="1" baseline="0"/>
            <a:t> </a:t>
          </a:r>
          <a:r>
            <a:rPr kumimoji="1" lang="ja-JP" altLang="en-US" sz="1400" b="1"/>
            <a:t>非表示セルもあるので、全選択での削除もしないでください。</a:t>
          </a:r>
          <a:endParaRPr kumimoji="1" lang="en-US" altLang="ja-JP" sz="1400" b="1"/>
        </a:p>
      </xdr:txBody>
    </xdr:sp>
    <xdr:clientData/>
  </xdr:twoCellAnchor>
  <xdr:twoCellAnchor>
    <xdr:from>
      <xdr:col>0</xdr:col>
      <xdr:colOff>642461</xdr:colOff>
      <xdr:row>0</xdr:row>
      <xdr:rowOff>0</xdr:rowOff>
    </xdr:from>
    <xdr:to>
      <xdr:col>0</xdr:col>
      <xdr:colOff>3159125</xdr:colOff>
      <xdr:row>7</xdr:row>
      <xdr:rowOff>23812</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642461" y="0"/>
          <a:ext cx="2516664" cy="2198687"/>
          <a:chOff x="20437673" y="148692"/>
          <a:chExt cx="2736673" cy="2415650"/>
        </a:xfrm>
      </xdr:grpSpPr>
      <xdr:sp macro="" textlink="">
        <xdr:nvSpPr>
          <xdr:cNvPr id="5" name="爆発 2 4">
            <a:extLst>
              <a:ext uri="{FF2B5EF4-FFF2-40B4-BE49-F238E27FC236}">
                <a16:creationId xmlns:a16="http://schemas.microsoft.com/office/drawing/2014/main" id="{00000000-0008-0000-0300-000005000000}"/>
              </a:ext>
            </a:extLst>
          </xdr:cNvPr>
          <xdr:cNvSpPr/>
        </xdr:nvSpPr>
        <xdr:spPr>
          <a:xfrm rot="409165">
            <a:off x="20437673" y="148692"/>
            <a:ext cx="2736673" cy="2415650"/>
          </a:xfrm>
          <a:prstGeom prst="irregularSeal2">
            <a:avLst/>
          </a:prstGeom>
          <a:solidFill>
            <a:srgbClr val="FFFF00"/>
          </a:solid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6" name="グループ化 5">
            <a:extLst>
              <a:ext uri="{FF2B5EF4-FFF2-40B4-BE49-F238E27FC236}">
                <a16:creationId xmlns:a16="http://schemas.microsoft.com/office/drawing/2014/main" id="{00000000-0008-0000-0300-000006000000}"/>
              </a:ext>
            </a:extLst>
          </xdr:cNvPr>
          <xdr:cNvGrpSpPr/>
        </xdr:nvGrpSpPr>
        <xdr:grpSpPr>
          <a:xfrm rot="20853049">
            <a:off x="21017887" y="1042575"/>
            <a:ext cx="1901258" cy="1032640"/>
            <a:chOff x="21244674" y="1133289"/>
            <a:chExt cx="1901258" cy="1032640"/>
          </a:xfrm>
        </xdr:grpSpPr>
        <xdr:sp macro="" textlink="">
          <xdr:nvSpPr>
            <xdr:cNvPr id="7" name="テキスト ボックス 6">
              <a:extLst>
                <a:ext uri="{FF2B5EF4-FFF2-40B4-BE49-F238E27FC236}">
                  <a16:creationId xmlns:a16="http://schemas.microsoft.com/office/drawing/2014/main" id="{00000000-0008-0000-0300-000007000000}"/>
                </a:ext>
              </a:extLst>
            </xdr:cNvPr>
            <xdr:cNvSpPr txBox="1"/>
          </xdr:nvSpPr>
          <xdr:spPr>
            <a:xfrm>
              <a:off x="21244674" y="1133289"/>
              <a:ext cx="1901258" cy="1032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t>　　の中の文章は</a:t>
              </a:r>
              <a:endParaRPr kumimoji="1" lang="en-US" altLang="ja-JP" sz="1400" b="1"/>
            </a:p>
            <a:p>
              <a:r>
                <a:rPr kumimoji="1" lang="ja-JP" altLang="en-US" sz="1400" b="1"/>
                <a:t>必ずお読みください</a:t>
              </a:r>
              <a:endParaRPr kumimoji="1" lang="en-US" altLang="ja-JP" sz="1400" b="1"/>
            </a:p>
          </xdr:txBody>
        </xdr:sp>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21322393" y="1183821"/>
              <a:ext cx="235857" cy="199572"/>
            </a:xfrm>
            <a:prstGeom prst="rect">
              <a:avLst/>
            </a:prstGeom>
            <a:solidFill>
              <a:srgbClr val="10DA1A"/>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10DA1A"/>
        </a:solidFill>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77"/>
  <sheetViews>
    <sheetView view="pageLayout" topLeftCell="A7" zoomScaleNormal="100" zoomScaleSheetLayoutView="100" workbookViewId="0">
      <selection activeCell="D10" sqref="D10"/>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row r="2" spans="2:33" ht="31.5" customHeight="1">
      <c r="B2" s="292" t="s">
        <v>147</v>
      </c>
      <c r="C2" s="292"/>
      <c r="D2" s="292"/>
      <c r="E2" s="292"/>
      <c r="F2" s="292"/>
      <c r="G2" s="292"/>
      <c r="H2" s="292"/>
      <c r="I2" s="292"/>
      <c r="J2" s="292"/>
      <c r="K2" s="292"/>
      <c r="L2" s="292"/>
      <c r="M2" s="292"/>
      <c r="N2" s="292"/>
      <c r="O2" s="292"/>
      <c r="P2" s="292"/>
      <c r="Q2" s="292"/>
      <c r="R2" s="292"/>
      <c r="S2" s="292"/>
      <c r="T2" s="292"/>
      <c r="U2" s="292"/>
      <c r="V2" s="292"/>
      <c r="W2" s="292"/>
      <c r="X2" s="292"/>
      <c r="Y2" s="292"/>
      <c r="Z2" s="292"/>
      <c r="AA2" s="292"/>
      <c r="AB2" s="292"/>
      <c r="AC2" s="292"/>
      <c r="AD2" s="292"/>
      <c r="AE2" s="292"/>
      <c r="AF2" s="292"/>
      <c r="AG2" s="292"/>
    </row>
    <row r="3" spans="2:33" ht="15" customHeight="1">
      <c r="D3" s="294" t="s">
        <v>201</v>
      </c>
      <c r="E3" s="294"/>
      <c r="F3" s="294"/>
      <c r="G3" s="294"/>
      <c r="H3" s="294"/>
      <c r="I3" s="294"/>
      <c r="J3" s="294"/>
      <c r="K3" s="294"/>
      <c r="L3" s="294"/>
      <c r="M3" s="294"/>
      <c r="N3" s="294"/>
      <c r="O3" s="294"/>
      <c r="P3" s="294"/>
      <c r="Q3" s="294"/>
      <c r="R3" s="294"/>
      <c r="S3" s="294"/>
      <c r="T3" s="294"/>
      <c r="U3" s="294"/>
      <c r="V3" s="294"/>
      <c r="W3" s="294"/>
      <c r="X3" s="294"/>
      <c r="Y3" s="294"/>
      <c r="Z3" s="294"/>
      <c r="AA3" s="294"/>
      <c r="AB3" s="294"/>
    </row>
    <row r="4" spans="2:33" ht="15" customHeight="1">
      <c r="D4" s="293" t="s">
        <v>150</v>
      </c>
      <c r="E4" s="293"/>
      <c r="F4" s="137" t="e">
        <f>#REF!&amp;""</f>
        <v>#REF!</v>
      </c>
      <c r="G4" s="1" t="s">
        <v>18</v>
      </c>
      <c r="H4" s="137" t="e">
        <f>#REF!&amp;""</f>
        <v>#REF!</v>
      </c>
      <c r="I4" s="1" t="s">
        <v>0</v>
      </c>
      <c r="J4" s="137" t="e">
        <f>#REF!&amp;""</f>
        <v>#REF!</v>
      </c>
      <c r="K4" s="294" t="s">
        <v>200</v>
      </c>
      <c r="L4" s="294"/>
      <c r="M4" s="294"/>
      <c r="N4" s="294"/>
      <c r="O4" s="294"/>
      <c r="P4" s="294"/>
      <c r="Q4" s="294"/>
      <c r="R4" s="294"/>
      <c r="S4" s="294"/>
      <c r="T4" s="294"/>
      <c r="U4" s="294"/>
      <c r="V4" s="294"/>
      <c r="W4" s="294"/>
      <c r="X4" s="294"/>
      <c r="Y4" s="294"/>
      <c r="Z4" s="294"/>
      <c r="AA4" s="294"/>
      <c r="AB4" s="294"/>
      <c r="AC4" s="294"/>
      <c r="AD4" s="294"/>
      <c r="AE4" s="294"/>
      <c r="AF4" s="294"/>
      <c r="AG4" s="85"/>
    </row>
    <row r="5" spans="2:33" ht="13.5" customHeight="1">
      <c r="AG5" s="85"/>
    </row>
    <row r="6" spans="2:33" ht="21.75" customHeight="1">
      <c r="W6" s="4" t="s">
        <v>130</v>
      </c>
      <c r="X6" s="4" t="s">
        <v>131</v>
      </c>
      <c r="Y6" s="295"/>
      <c r="Z6" s="295"/>
      <c r="AA6" s="4" t="s">
        <v>18</v>
      </c>
      <c r="AB6" s="295"/>
      <c r="AC6" s="295"/>
      <c r="AD6" s="4" t="s">
        <v>0</v>
      </c>
      <c r="AE6" s="295"/>
      <c r="AF6" s="295"/>
      <c r="AG6" s="4" t="s">
        <v>1</v>
      </c>
    </row>
    <row r="7" spans="2:33" ht="21.75" customHeight="1">
      <c r="B7" s="296" t="s">
        <v>161</v>
      </c>
      <c r="C7" s="296"/>
      <c r="D7" s="296"/>
      <c r="E7" s="296"/>
      <c r="F7" s="299" t="e">
        <f>IF(#REF!="",IF(#REF!="","",#REF!),#REF!)</f>
        <v>#REF!</v>
      </c>
      <c r="G7" s="299"/>
      <c r="H7" s="300" t="e">
        <f>IF(#REF!="",IF(#REF!="","",#REF!),#REF!)</f>
        <v>#REF!</v>
      </c>
      <c r="I7" s="300"/>
      <c r="J7" s="300"/>
      <c r="K7" s="300"/>
      <c r="L7" s="300"/>
      <c r="M7" s="300"/>
      <c r="N7" s="300"/>
      <c r="O7" s="3" t="s">
        <v>163</v>
      </c>
    </row>
    <row r="8" spans="2:33" ht="18" customHeight="1">
      <c r="B8" s="291" t="s">
        <v>162</v>
      </c>
      <c r="C8" s="291"/>
      <c r="D8" s="291"/>
      <c r="E8" s="291"/>
      <c r="F8" s="297" t="e">
        <f>IF(#REF!="","",#REF!)</f>
        <v>#REF!</v>
      </c>
      <c r="G8" s="297"/>
      <c r="H8" s="297"/>
      <c r="I8" s="297"/>
      <c r="J8" s="297"/>
      <c r="K8" s="297"/>
      <c r="L8" s="297"/>
      <c r="M8" s="297"/>
      <c r="N8" s="297"/>
      <c r="O8" s="86"/>
      <c r="T8" s="2"/>
      <c r="U8" s="87"/>
      <c r="V8" s="87"/>
      <c r="W8" s="87"/>
      <c r="X8" s="87"/>
      <c r="Y8" s="87"/>
      <c r="Z8" s="87"/>
      <c r="AA8" s="87"/>
      <c r="AB8" s="87"/>
      <c r="AC8" s="87"/>
      <c r="AD8" s="87"/>
      <c r="AE8" s="87"/>
      <c r="AF8" s="87"/>
    </row>
    <row r="9" spans="2:33" ht="18" customHeight="1">
      <c r="T9" s="87"/>
      <c r="U9" s="64"/>
      <c r="V9" s="88" t="s">
        <v>148</v>
      </c>
      <c r="W9" s="89"/>
      <c r="X9" s="89"/>
      <c r="Y9" s="89"/>
      <c r="Z9" s="89"/>
      <c r="AA9" s="89"/>
      <c r="AB9" s="89"/>
      <c r="AC9" s="89"/>
      <c r="AD9" s="89"/>
      <c r="AE9" s="90"/>
      <c r="AF9" s="69"/>
    </row>
    <row r="10" spans="2:33" ht="18" customHeight="1">
      <c r="L10" s="60"/>
      <c r="M10" s="60"/>
      <c r="N10" s="60"/>
      <c r="O10" s="60"/>
      <c r="P10" s="60"/>
      <c r="Q10" s="60"/>
      <c r="R10" s="60"/>
      <c r="S10" s="60"/>
      <c r="T10" s="87"/>
      <c r="V10" s="298" t="s">
        <v>149</v>
      </c>
      <c r="W10" s="298"/>
      <c r="X10" s="86"/>
      <c r="Y10" s="291" t="s">
        <v>151</v>
      </c>
      <c r="Z10" s="291"/>
      <c r="AA10" s="291"/>
      <c r="AB10" s="291"/>
      <c r="AC10" s="291"/>
      <c r="AD10" s="86"/>
      <c r="AE10" s="67"/>
      <c r="AF10" s="91"/>
    </row>
    <row r="11" spans="2:33" ht="18" customHeight="1">
      <c r="T11" s="87"/>
      <c r="U11" s="87"/>
      <c r="V11" s="87"/>
      <c r="W11" s="87"/>
      <c r="X11" s="87"/>
      <c r="Y11" s="87"/>
      <c r="Z11" s="87"/>
      <c r="AA11" s="87"/>
      <c r="AB11" s="87"/>
      <c r="AC11" s="87"/>
      <c r="AD11" s="87"/>
      <c r="AE11" s="87"/>
      <c r="AF11" s="87"/>
    </row>
    <row r="12" spans="2:33" ht="5.25" customHeight="1" thickBot="1"/>
    <row r="13" spans="2:33" s="2" customFormat="1" ht="18.75" customHeight="1">
      <c r="B13" s="271" t="s">
        <v>9</v>
      </c>
      <c r="C13" s="272"/>
      <c r="D13" s="273"/>
      <c r="E13" s="274" t="e">
        <f>IF(#REF!="","",#REF!)</f>
        <v>#REF!</v>
      </c>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5"/>
    </row>
    <row r="14" spans="2:33" s="2" customFormat="1" ht="19.5" customHeight="1">
      <c r="B14" s="276" t="s">
        <v>10</v>
      </c>
      <c r="C14" s="277"/>
      <c r="D14" s="278"/>
      <c r="E14" s="68"/>
      <c r="F14" s="68"/>
      <c r="G14" s="68"/>
      <c r="H14" s="68" t="e">
        <f>IF(#REF!="","",#REF!)</f>
        <v>#REF!</v>
      </c>
      <c r="I14" s="68" t="s">
        <v>0</v>
      </c>
      <c r="J14" s="68"/>
      <c r="K14" s="68"/>
      <c r="L14" s="68" t="e">
        <f>IF(#REF!="","",#REF!)</f>
        <v>#REF!</v>
      </c>
      <c r="M14" s="68" t="s">
        <v>1</v>
      </c>
      <c r="N14" s="68"/>
      <c r="O14" s="68" t="s">
        <v>2</v>
      </c>
      <c r="P14" s="68" t="s">
        <v>3</v>
      </c>
      <c r="Q14" s="68"/>
      <c r="R14" s="282" t="s">
        <v>126</v>
      </c>
      <c r="S14" s="283"/>
      <c r="T14" s="283"/>
      <c r="U14" s="283"/>
      <c r="V14" s="284"/>
      <c r="W14" s="68"/>
      <c r="X14" s="68" t="s">
        <v>4</v>
      </c>
      <c r="Y14" s="68" t="s">
        <v>5</v>
      </c>
      <c r="Z14" s="68"/>
      <c r="AA14" s="68"/>
      <c r="AB14" s="68" t="e">
        <f>IF(#REF!="","",#REF!)</f>
        <v>#REF!</v>
      </c>
      <c r="AC14" s="68" t="s">
        <v>6</v>
      </c>
      <c r="AD14" s="68"/>
      <c r="AE14" s="68"/>
      <c r="AF14" s="68" t="e">
        <f>IF(#REF!="","",#REF!)</f>
        <v>#REF!</v>
      </c>
      <c r="AG14" s="62" t="s">
        <v>7</v>
      </c>
    </row>
    <row r="15" spans="2:33" s="2" customFormat="1" ht="19.5" customHeight="1">
      <c r="B15" s="279"/>
      <c r="C15" s="280"/>
      <c r="D15" s="281"/>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85"/>
      <c r="S15" s="286"/>
      <c r="T15" s="286"/>
      <c r="U15" s="286"/>
      <c r="V15" s="287"/>
      <c r="W15" s="65"/>
      <c r="X15" s="65" t="s">
        <v>19</v>
      </c>
      <c r="Y15" s="65" t="s">
        <v>5</v>
      </c>
      <c r="Z15" s="65"/>
      <c r="AA15" s="65"/>
      <c r="AB15" s="65" t="e">
        <f>IF(#REF!="","",#REF!)</f>
        <v>#REF!</v>
      </c>
      <c r="AC15" s="65" t="s">
        <v>6</v>
      </c>
      <c r="AD15" s="65"/>
      <c r="AE15" s="65"/>
      <c r="AF15" s="65" t="e">
        <f>IF(#REF!="","",#REF!)</f>
        <v>#REF!</v>
      </c>
      <c r="AG15" s="63" t="s">
        <v>7</v>
      </c>
    </row>
    <row r="16" spans="2:33" s="2" customFormat="1" ht="21" customHeight="1">
      <c r="B16" s="288" t="s">
        <v>11</v>
      </c>
      <c r="C16" s="289"/>
      <c r="D16" s="290"/>
      <c r="E16" s="241" t="e">
        <f>IF(#REF!=1,#REF!,IF(OR(#REF!=2,#REF!=3),#REF!,IF(#REF!=4,#REF!,IF(#REF!=5,#REF!,""))))</f>
        <v>#REF!</v>
      </c>
      <c r="F16" s="242"/>
      <c r="G16" s="242"/>
      <c r="H16" s="242"/>
      <c r="I16" s="242"/>
      <c r="J16" s="242"/>
      <c r="K16" s="242"/>
      <c r="L16" s="242"/>
      <c r="M16" s="242"/>
      <c r="N16" s="242"/>
      <c r="O16" s="242"/>
      <c r="P16" s="242"/>
      <c r="Q16" s="242"/>
      <c r="R16" s="242"/>
      <c r="S16" s="242"/>
      <c r="T16" s="242"/>
      <c r="U16" s="242"/>
      <c r="V16" s="242" t="e">
        <f>IF(#REF!="","",CONCATENATE(#REF!,#REF!,#REF!))</f>
        <v>#REF!</v>
      </c>
      <c r="W16" s="242"/>
      <c r="X16" s="242"/>
      <c r="Y16" s="242"/>
      <c r="Z16" s="242"/>
      <c r="AA16" s="242"/>
      <c r="AB16" s="242"/>
      <c r="AC16" s="242"/>
      <c r="AD16" s="242"/>
      <c r="AE16" s="242"/>
      <c r="AF16" s="242"/>
      <c r="AG16" s="243"/>
    </row>
    <row r="17" spans="2:33" s="2" customFormat="1" ht="21" customHeight="1">
      <c r="B17" s="266" t="s">
        <v>12</v>
      </c>
      <c r="C17" s="267"/>
      <c r="D17" s="268"/>
      <c r="E17" s="241" t="e">
        <f>IF(#REF!="","",#REF!)</f>
        <v>#REF!</v>
      </c>
      <c r="F17" s="242"/>
      <c r="G17" s="242"/>
      <c r="H17" s="242"/>
      <c r="I17" s="242"/>
      <c r="J17" s="242" t="e">
        <f>IF(#REF!="",IF(#REF!="","",#REF!),#REF!)</f>
        <v>#REF!</v>
      </c>
      <c r="K17" s="242"/>
      <c r="L17" s="242"/>
      <c r="M17" s="242"/>
      <c r="N17" s="242"/>
      <c r="O17" s="242"/>
      <c r="P17" s="242"/>
      <c r="Q17" s="242"/>
      <c r="R17" s="242"/>
      <c r="S17" s="242"/>
      <c r="T17" s="242"/>
      <c r="U17" s="242"/>
      <c r="V17" s="242"/>
      <c r="W17" s="242"/>
      <c r="X17" s="242"/>
      <c r="Y17" s="242"/>
      <c r="Z17" s="242"/>
      <c r="AA17" s="242"/>
      <c r="AB17" s="242"/>
      <c r="AC17" s="242"/>
      <c r="AD17" s="242"/>
      <c r="AE17" s="242"/>
      <c r="AF17" s="242"/>
      <c r="AG17" s="243"/>
    </row>
    <row r="18" spans="2:33" s="2" customFormat="1" ht="21" hidden="1" customHeight="1">
      <c r="B18" s="269" t="s">
        <v>154</v>
      </c>
      <c r="C18" s="244" t="s">
        <v>155</v>
      </c>
      <c r="D18" s="244"/>
      <c r="E18" s="244"/>
      <c r="F18" s="244"/>
      <c r="G18" s="244"/>
      <c r="H18" s="244"/>
      <c r="I18" s="244"/>
      <c r="J18" s="244"/>
      <c r="K18" s="244"/>
      <c r="L18" s="244"/>
      <c r="M18" s="244"/>
      <c r="N18" s="244" t="s">
        <v>156</v>
      </c>
      <c r="O18" s="244"/>
      <c r="P18" s="244"/>
      <c r="Q18" s="244"/>
      <c r="R18" s="244"/>
      <c r="S18" s="244"/>
      <c r="T18" s="244"/>
      <c r="U18" s="244"/>
      <c r="V18" s="244"/>
      <c r="W18" s="244"/>
      <c r="X18" s="244" t="s">
        <v>157</v>
      </c>
      <c r="Y18" s="244"/>
      <c r="Z18" s="244"/>
      <c r="AA18" s="244"/>
      <c r="AB18" s="244"/>
      <c r="AC18" s="244"/>
      <c r="AD18" s="244"/>
      <c r="AE18" s="244"/>
      <c r="AF18" s="244"/>
      <c r="AG18" s="245"/>
    </row>
    <row r="19" spans="2:33" s="2" customFormat="1" ht="21" hidden="1" customHeight="1">
      <c r="B19" s="269"/>
      <c r="C19" s="244" t="str">
        <f>利用変更申請書!C22&amp;""</f>
        <v/>
      </c>
      <c r="D19" s="244"/>
      <c r="E19" s="244"/>
      <c r="F19" s="244"/>
      <c r="G19" s="244"/>
      <c r="H19" s="244"/>
      <c r="I19" s="244"/>
      <c r="J19" s="244"/>
      <c r="K19" s="244"/>
      <c r="L19" s="244"/>
      <c r="M19" s="244"/>
      <c r="N19" s="244" t="str">
        <f>利用変更申請書!N22&amp;""</f>
        <v/>
      </c>
      <c r="O19" s="244"/>
      <c r="P19" s="244"/>
      <c r="Q19" s="244"/>
      <c r="R19" s="244"/>
      <c r="S19" s="244"/>
      <c r="T19" s="244"/>
      <c r="U19" s="244"/>
      <c r="V19" s="244"/>
      <c r="W19" s="244"/>
      <c r="X19" s="244" t="str">
        <f>利用変更申請書!X22&amp;""</f>
        <v/>
      </c>
      <c r="Y19" s="244"/>
      <c r="Z19" s="244"/>
      <c r="AA19" s="244"/>
      <c r="AB19" s="244"/>
      <c r="AC19" s="244"/>
      <c r="AD19" s="244"/>
      <c r="AE19" s="244"/>
      <c r="AF19" s="244"/>
      <c r="AG19" s="245"/>
    </row>
    <row r="20" spans="2:33" s="2" customFormat="1" ht="21" hidden="1" customHeight="1">
      <c r="B20" s="269"/>
      <c r="C20" s="244" t="str">
        <f>利用変更申請書!C23&amp;""</f>
        <v/>
      </c>
      <c r="D20" s="244"/>
      <c r="E20" s="244"/>
      <c r="F20" s="244"/>
      <c r="G20" s="244"/>
      <c r="H20" s="244"/>
      <c r="I20" s="244"/>
      <c r="J20" s="244"/>
      <c r="K20" s="244"/>
      <c r="L20" s="244"/>
      <c r="M20" s="244"/>
      <c r="N20" s="244" t="str">
        <f>利用変更申請書!N23&amp;""</f>
        <v/>
      </c>
      <c r="O20" s="244"/>
      <c r="P20" s="244"/>
      <c r="Q20" s="244"/>
      <c r="R20" s="244"/>
      <c r="S20" s="244"/>
      <c r="T20" s="244"/>
      <c r="U20" s="244"/>
      <c r="V20" s="244"/>
      <c r="W20" s="244"/>
      <c r="X20" s="244" t="str">
        <f>利用変更申請書!X23&amp;""</f>
        <v/>
      </c>
      <c r="Y20" s="244"/>
      <c r="Z20" s="244"/>
      <c r="AA20" s="244"/>
      <c r="AB20" s="244"/>
      <c r="AC20" s="244"/>
      <c r="AD20" s="244"/>
      <c r="AE20" s="244"/>
      <c r="AF20" s="244"/>
      <c r="AG20" s="245"/>
    </row>
    <row r="21" spans="2:33" s="2" customFormat="1" ht="21" hidden="1" customHeight="1">
      <c r="B21" s="269"/>
      <c r="C21" s="244" t="str">
        <f>利用変更申請書!C24&amp;""</f>
        <v/>
      </c>
      <c r="D21" s="244"/>
      <c r="E21" s="244"/>
      <c r="F21" s="244"/>
      <c r="G21" s="244"/>
      <c r="H21" s="244"/>
      <c r="I21" s="244"/>
      <c r="J21" s="244"/>
      <c r="K21" s="244"/>
      <c r="L21" s="244"/>
      <c r="M21" s="244"/>
      <c r="N21" s="244" t="str">
        <f>利用変更申請書!N24&amp;""</f>
        <v/>
      </c>
      <c r="O21" s="244"/>
      <c r="P21" s="244"/>
      <c r="Q21" s="244"/>
      <c r="R21" s="244"/>
      <c r="S21" s="244"/>
      <c r="T21" s="244"/>
      <c r="U21" s="244"/>
      <c r="V21" s="244"/>
      <c r="W21" s="244"/>
      <c r="X21" s="244" t="str">
        <f>利用変更申請書!X24&amp;""</f>
        <v/>
      </c>
      <c r="Y21" s="244"/>
      <c r="Z21" s="244"/>
      <c r="AA21" s="244"/>
      <c r="AB21" s="244"/>
      <c r="AC21" s="244"/>
      <c r="AD21" s="244"/>
      <c r="AE21" s="244"/>
      <c r="AF21" s="244"/>
      <c r="AG21" s="245"/>
    </row>
    <row r="22" spans="2:33" s="2" customFormat="1" ht="21" hidden="1" customHeight="1">
      <c r="B22" s="269"/>
      <c r="C22" s="244" t="str">
        <f>利用変更申請書!C25&amp;""</f>
        <v/>
      </c>
      <c r="D22" s="244"/>
      <c r="E22" s="244"/>
      <c r="F22" s="244"/>
      <c r="G22" s="244"/>
      <c r="H22" s="244"/>
      <c r="I22" s="244"/>
      <c r="J22" s="244"/>
      <c r="K22" s="244"/>
      <c r="L22" s="244"/>
      <c r="M22" s="244"/>
      <c r="N22" s="244" t="str">
        <f>利用変更申請書!N25&amp;""</f>
        <v/>
      </c>
      <c r="O22" s="244"/>
      <c r="P22" s="244"/>
      <c r="Q22" s="244"/>
      <c r="R22" s="244"/>
      <c r="S22" s="244"/>
      <c r="T22" s="244"/>
      <c r="U22" s="244"/>
      <c r="V22" s="244"/>
      <c r="W22" s="244"/>
      <c r="X22" s="244" t="str">
        <f>利用変更申請書!X25&amp;""</f>
        <v/>
      </c>
      <c r="Y22" s="244"/>
      <c r="Z22" s="244"/>
      <c r="AA22" s="244"/>
      <c r="AB22" s="244"/>
      <c r="AC22" s="244"/>
      <c r="AD22" s="244"/>
      <c r="AE22" s="244"/>
      <c r="AF22" s="244"/>
      <c r="AG22" s="245"/>
    </row>
    <row r="23" spans="2:33" s="2" customFormat="1" ht="21" hidden="1" customHeight="1">
      <c r="B23" s="269"/>
      <c r="C23" s="244" t="str">
        <f>利用変更申請書!C26&amp;""</f>
        <v/>
      </c>
      <c r="D23" s="244"/>
      <c r="E23" s="244"/>
      <c r="F23" s="244"/>
      <c r="G23" s="244"/>
      <c r="H23" s="244"/>
      <c r="I23" s="244"/>
      <c r="J23" s="244"/>
      <c r="K23" s="244"/>
      <c r="L23" s="244"/>
      <c r="M23" s="244"/>
      <c r="N23" s="244" t="str">
        <f>利用変更申請書!N26&amp;""</f>
        <v/>
      </c>
      <c r="O23" s="244"/>
      <c r="P23" s="244"/>
      <c r="Q23" s="244"/>
      <c r="R23" s="244"/>
      <c r="S23" s="244"/>
      <c r="T23" s="244"/>
      <c r="U23" s="244"/>
      <c r="V23" s="244"/>
      <c r="W23" s="244"/>
      <c r="X23" s="244" t="str">
        <f>利用変更申請書!X26&amp;""</f>
        <v/>
      </c>
      <c r="Y23" s="244"/>
      <c r="Z23" s="244"/>
      <c r="AA23" s="244"/>
      <c r="AB23" s="244"/>
      <c r="AC23" s="244"/>
      <c r="AD23" s="244"/>
      <c r="AE23" s="244"/>
      <c r="AF23" s="244"/>
      <c r="AG23" s="245"/>
    </row>
    <row r="24" spans="2:33" s="2" customFormat="1" ht="21" hidden="1" customHeight="1">
      <c r="B24" s="269"/>
      <c r="C24" s="244"/>
      <c r="D24" s="244"/>
      <c r="E24" s="244"/>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5"/>
    </row>
    <row r="25" spans="2:33" s="2" customFormat="1" ht="21" hidden="1" customHeight="1">
      <c r="B25" s="269"/>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5"/>
    </row>
    <row r="26" spans="2:33" s="2" customFormat="1" ht="21" hidden="1" customHeight="1">
      <c r="B26" s="269"/>
      <c r="C26" s="244"/>
      <c r="D26" s="244"/>
      <c r="E26" s="244"/>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5"/>
    </row>
    <row r="27" spans="2:33" s="2" customFormat="1" ht="21" hidden="1" customHeight="1">
      <c r="B27" s="269"/>
      <c r="C27" s="244"/>
      <c r="D27" s="244"/>
      <c r="E27" s="244"/>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5"/>
    </row>
    <row r="28" spans="2:33" s="2" customFormat="1" ht="21" hidden="1" customHeight="1">
      <c r="B28" s="269"/>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5"/>
    </row>
    <row r="29" spans="2:33" s="2" customFormat="1" ht="21" hidden="1" customHeight="1">
      <c r="B29" s="269"/>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5"/>
    </row>
    <row r="30" spans="2:33" s="2" customFormat="1" ht="21" hidden="1" customHeight="1">
      <c r="B30" s="269"/>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5"/>
    </row>
    <row r="31" spans="2:33" s="2" customFormat="1" ht="21" hidden="1" customHeight="1">
      <c r="B31" s="270"/>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5"/>
    </row>
    <row r="32" spans="2:33" s="2" customFormat="1" ht="21" hidden="1" customHeight="1">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hidden="1" customHeight="1">
      <c r="B34" s="248" t="s">
        <v>158</v>
      </c>
      <c r="C34" s="250" t="str">
        <f>利用変更申請書!C37&amp;""</f>
        <v/>
      </c>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1"/>
    </row>
    <row r="35" spans="2:33" s="2" customFormat="1" ht="21" hidden="1" customHeight="1">
      <c r="B35" s="249"/>
      <c r="C35" s="252"/>
      <c r="D35" s="252"/>
      <c r="E35" s="252"/>
      <c r="F35" s="252"/>
      <c r="G35" s="252"/>
      <c r="H35" s="252"/>
      <c r="I35" s="252"/>
      <c r="J35" s="252"/>
      <c r="K35" s="252"/>
      <c r="L35" s="252"/>
      <c r="M35" s="252"/>
      <c r="N35" s="252"/>
      <c r="O35" s="252"/>
      <c r="P35" s="252"/>
      <c r="Q35" s="252"/>
      <c r="R35" s="252"/>
      <c r="S35" s="252"/>
      <c r="T35" s="252"/>
      <c r="U35" s="252"/>
      <c r="V35" s="252"/>
      <c r="W35" s="252"/>
      <c r="X35" s="252"/>
      <c r="Y35" s="252"/>
      <c r="Z35" s="252"/>
      <c r="AA35" s="252"/>
      <c r="AB35" s="252"/>
      <c r="AC35" s="252"/>
      <c r="AD35" s="252"/>
      <c r="AE35" s="252"/>
      <c r="AF35" s="252"/>
      <c r="AG35" s="253"/>
    </row>
    <row r="36" spans="2:33" s="2" customFormat="1" ht="21" hidden="1" customHeight="1">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c r="B40" s="254" t="s">
        <v>8</v>
      </c>
      <c r="C40" s="257"/>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9"/>
    </row>
    <row r="41" spans="2:33" s="2" customFormat="1" ht="10.5" customHeight="1">
      <c r="B41" s="255"/>
      <c r="C41" s="260"/>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2"/>
    </row>
    <row r="42" spans="2:33" s="2" customFormat="1" ht="11.25" customHeight="1">
      <c r="B42" s="255"/>
      <c r="C42" s="260"/>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2"/>
    </row>
    <row r="43" spans="2:33" s="2" customFormat="1" ht="10.5" customHeight="1" thickBot="1">
      <c r="B43" s="256"/>
      <c r="C43" s="263"/>
      <c r="D43" s="264"/>
      <c r="E43" s="264"/>
      <c r="F43" s="264"/>
      <c r="G43" s="264"/>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5"/>
    </row>
    <row r="44" spans="2:33" s="2" customFormat="1" ht="13.5" customHeight="1">
      <c r="B44" s="246" t="s">
        <v>164</v>
      </c>
      <c r="C44" s="246"/>
      <c r="D44" s="246"/>
      <c r="E44" s="246"/>
      <c r="F44" s="246"/>
      <c r="G44" s="246"/>
      <c r="H44" s="246"/>
      <c r="I44" s="246"/>
      <c r="J44" s="246"/>
      <c r="K44" s="246"/>
      <c r="L44" s="246"/>
      <c r="M44" s="246"/>
      <c r="N44" s="246"/>
      <c r="O44" s="246"/>
      <c r="P44" s="246"/>
      <c r="Q44" s="246"/>
      <c r="R44" s="246"/>
      <c r="S44" s="246"/>
      <c r="T44" s="246"/>
      <c r="U44" s="246"/>
      <c r="V44" s="246"/>
      <c r="W44" s="246"/>
      <c r="X44" s="246"/>
      <c r="Y44" s="246"/>
      <c r="Z44" s="246"/>
      <c r="AA44" s="246"/>
      <c r="AB44" s="246"/>
      <c r="AC44" s="246"/>
      <c r="AD44" s="246"/>
      <c r="AE44" s="246"/>
      <c r="AF44" s="246"/>
      <c r="AG44" s="246"/>
    </row>
    <row r="45" spans="2:33" s="2" customFormat="1">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row>
    <row r="46" spans="2:33" s="2" customFormat="1">
      <c r="B46" s="247"/>
      <c r="C46" s="247"/>
      <c r="D46" s="247"/>
      <c r="E46" s="247"/>
      <c r="F46" s="247"/>
      <c r="G46" s="247"/>
      <c r="H46" s="247"/>
      <c r="I46" s="247"/>
      <c r="J46" s="247"/>
      <c r="K46" s="247"/>
      <c r="L46" s="247"/>
      <c r="M46" s="247"/>
      <c r="N46" s="247"/>
      <c r="O46" s="247"/>
      <c r="P46" s="247"/>
      <c r="Q46" s="247"/>
      <c r="R46" s="247"/>
      <c r="S46" s="247"/>
      <c r="T46" s="247"/>
      <c r="U46" s="247"/>
      <c r="V46" s="247"/>
      <c r="W46" s="247"/>
      <c r="X46" s="247"/>
      <c r="Y46" s="247"/>
      <c r="Z46" s="247"/>
      <c r="AA46" s="247"/>
      <c r="AB46" s="247"/>
      <c r="AC46" s="247"/>
      <c r="AD46" s="247"/>
      <c r="AE46" s="247"/>
      <c r="AF46" s="247"/>
      <c r="AG46" s="247"/>
    </row>
    <row r="47" spans="2:33" s="2" customFormat="1">
      <c r="B47" s="247"/>
      <c r="C47" s="247"/>
      <c r="D47" s="247"/>
      <c r="E47" s="247"/>
      <c r="F47" s="247"/>
      <c r="G47" s="247"/>
      <c r="H47" s="247"/>
      <c r="I47" s="247"/>
      <c r="J47" s="247"/>
      <c r="K47" s="247"/>
      <c r="L47" s="247"/>
      <c r="M47" s="247"/>
      <c r="N47" s="247"/>
      <c r="O47" s="247"/>
      <c r="P47" s="247"/>
      <c r="Q47" s="247"/>
      <c r="R47" s="247"/>
      <c r="S47" s="247"/>
      <c r="T47" s="247"/>
      <c r="U47" s="247"/>
      <c r="V47" s="247"/>
      <c r="W47" s="247"/>
      <c r="X47" s="247"/>
      <c r="Y47" s="247"/>
      <c r="Z47" s="247"/>
      <c r="AA47" s="247"/>
      <c r="AB47" s="247"/>
      <c r="AC47" s="247"/>
      <c r="AD47" s="247"/>
      <c r="AE47" s="247"/>
      <c r="AF47" s="247"/>
      <c r="AG47" s="247"/>
    </row>
    <row r="48" spans="2:33" s="2" customFormat="1"/>
    <row r="49" s="2" customFormat="1"/>
    <row r="50" s="2" customFormat="1"/>
    <row r="51" s="2" customFormat="1"/>
    <row r="52" s="2" customFormat="1" ht="18" customHeight="1"/>
    <row r="53" s="2" customFormat="1" ht="13.5" customHeight="1"/>
    <row r="54" s="2" customFormat="1" ht="13.5" customHeight="1"/>
    <row r="55" s="2" customFormat="1"/>
    <row r="56" s="2" customFormat="1" ht="13.5" customHeight="1"/>
    <row r="57" s="2" customFormat="1"/>
    <row r="58" s="2" customFormat="1"/>
    <row r="59" s="2" customFormat="1"/>
    <row r="60" s="2" customFormat="1"/>
    <row r="61" s="2" customFormat="1"/>
    <row r="62" s="2" customFormat="1" ht="13.5" customHeight="1"/>
    <row r="63" s="2" customFormat="1"/>
    <row r="64" s="2" customFormat="1" ht="36" customHeight="1"/>
    <row r="65" s="2" customFormat="1" ht="13.5" customHeight="1"/>
    <row r="66" s="2" customFormat="1"/>
    <row r="67" s="2" customFormat="1"/>
    <row r="68" s="2" customFormat="1" ht="13.5" customHeight="1"/>
    <row r="69" s="2" customFormat="1"/>
    <row r="70" s="2" customFormat="1" ht="13.5" customHeight="1"/>
    <row r="71" s="2" customFormat="1"/>
    <row r="72" s="2" customFormat="1" ht="13.5" customHeight="1"/>
    <row r="73" s="2" customFormat="1" ht="36" customHeight="1"/>
    <row r="74" s="2" customFormat="1"/>
    <row r="75" s="2" customFormat="1"/>
    <row r="76" s="2" customFormat="1" ht="13.5" customHeight="1"/>
    <row r="77" s="2" customFormat="1"/>
    <row r="78" s="2" customFormat="1"/>
    <row r="79" s="2" customFormat="1"/>
    <row r="80" s="2" customFormat="1" ht="13.5" customHeight="1"/>
    <row r="81" s="2" customFormat="1"/>
    <row r="82" s="2" customFormat="1"/>
    <row r="83" s="2" customFormat="1" ht="13.5" customHeight="1"/>
    <row r="84" s="2" customFormat="1"/>
    <row r="85" s="2" customFormat="1"/>
    <row r="86" s="2" customFormat="1"/>
    <row r="87" s="2" customFormat="1"/>
    <row r="88" s="2" customFormat="1" ht="13.5" customHeigh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sheetData>
  <sheetProtection selectLockedCells="1"/>
  <mergeCells count="72">
    <mergeCell ref="Y10:AC10"/>
    <mergeCell ref="B2:AG2"/>
    <mergeCell ref="D4:E4"/>
    <mergeCell ref="K4:AF4"/>
    <mergeCell ref="Y6:Z6"/>
    <mergeCell ref="AB6:AC6"/>
    <mergeCell ref="AE6:AF6"/>
    <mergeCell ref="B7:E7"/>
    <mergeCell ref="B8:E8"/>
    <mergeCell ref="F8:N8"/>
    <mergeCell ref="V10:W10"/>
    <mergeCell ref="D3:AB3"/>
    <mergeCell ref="F7:G7"/>
    <mergeCell ref="H7:N7"/>
    <mergeCell ref="B13:D13"/>
    <mergeCell ref="E13:AG13"/>
    <mergeCell ref="B14:D15"/>
    <mergeCell ref="R14:V15"/>
    <mergeCell ref="B16:D16"/>
    <mergeCell ref="E16:U16"/>
    <mergeCell ref="V16:AG16"/>
    <mergeCell ref="B17:D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X23:AG23"/>
    <mergeCell ref="C22:M22"/>
    <mergeCell ref="N22:W22"/>
    <mergeCell ref="X22:AG22"/>
    <mergeCell ref="X27:AG27"/>
    <mergeCell ref="C24:M24"/>
    <mergeCell ref="N24:W24"/>
    <mergeCell ref="X24:AG24"/>
    <mergeCell ref="C25:M25"/>
    <mergeCell ref="N25:W25"/>
    <mergeCell ref="X25:AG25"/>
    <mergeCell ref="B44:AG47"/>
    <mergeCell ref="C31:M31"/>
    <mergeCell ref="N31:W31"/>
    <mergeCell ref="X31:AG31"/>
    <mergeCell ref="B34:B35"/>
    <mergeCell ref="C34:AG35"/>
    <mergeCell ref="B40:B43"/>
    <mergeCell ref="C40:AG43"/>
    <mergeCell ref="E17:I17"/>
    <mergeCell ref="J17:AG17"/>
    <mergeCell ref="C30:M30"/>
    <mergeCell ref="N30:W30"/>
    <mergeCell ref="X30:AG30"/>
    <mergeCell ref="C28:M28"/>
    <mergeCell ref="N28:W28"/>
    <mergeCell ref="X28:AG28"/>
    <mergeCell ref="C29:M29"/>
    <mergeCell ref="N29:W29"/>
    <mergeCell ref="X29:AG29"/>
    <mergeCell ref="C26:M26"/>
    <mergeCell ref="N26:W26"/>
    <mergeCell ref="X26:AG26"/>
    <mergeCell ref="C27:M27"/>
    <mergeCell ref="N27:W27"/>
  </mergeCells>
  <phoneticPr fontId="1"/>
  <conditionalFormatting sqref="Y6:Z6 AB6:AC6 AE6:AF6">
    <cfRule type="containsBlanks" dxfId="15"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B2:L44"/>
  <sheetViews>
    <sheetView tabSelected="1" zoomScale="65" zoomScaleNormal="65" workbookViewId="0">
      <selection activeCell="BC7" sqref="BC7:BN7"/>
    </sheetView>
  </sheetViews>
  <sheetFormatPr defaultRowHeight="13"/>
  <cols>
    <col min="2" max="2" width="12.81640625" customWidth="1"/>
    <col min="5" max="5" width="13.54296875" bestFit="1" customWidth="1"/>
    <col min="7" max="7" width="11.36328125" bestFit="1" customWidth="1"/>
    <col min="11" max="11" width="12.6328125" customWidth="1"/>
    <col min="12" max="12" width="46.453125" customWidth="1"/>
  </cols>
  <sheetData>
    <row r="2" spans="2:12" ht="254.5" customHeight="1">
      <c r="G2" s="191"/>
      <c r="K2" s="177"/>
      <c r="L2" s="179"/>
    </row>
    <row r="3" spans="2:12" ht="13" customHeight="1">
      <c r="B3" s="308" t="s">
        <v>285</v>
      </c>
      <c r="C3" s="308"/>
      <c r="D3" s="239"/>
      <c r="E3" s="106" t="s">
        <v>296</v>
      </c>
      <c r="F3" s="239"/>
      <c r="G3" s="238" t="s">
        <v>298</v>
      </c>
      <c r="H3" s="239"/>
      <c r="I3" s="106" t="s">
        <v>299</v>
      </c>
      <c r="K3" s="177"/>
      <c r="L3" s="179"/>
    </row>
    <row r="4" spans="2:12">
      <c r="B4" s="308" t="s">
        <v>286</v>
      </c>
      <c r="C4" s="175" t="s">
        <v>267</v>
      </c>
      <c r="D4" s="306"/>
      <c r="E4" s="306"/>
      <c r="F4" s="306"/>
      <c r="G4" s="188"/>
      <c r="H4" s="180"/>
      <c r="I4" s="180"/>
      <c r="J4" s="180"/>
      <c r="L4" s="177"/>
    </row>
    <row r="5" spans="2:12">
      <c r="B5" s="308"/>
      <c r="C5" s="175" t="s">
        <v>268</v>
      </c>
      <c r="D5" s="305"/>
      <c r="E5" s="305"/>
      <c r="F5" s="305"/>
      <c r="G5" s="305"/>
      <c r="H5" s="305"/>
      <c r="I5" s="305"/>
      <c r="J5" s="305"/>
      <c r="K5" s="177"/>
      <c r="L5" s="178"/>
    </row>
    <row r="6" spans="2:12">
      <c r="B6" s="309" t="s">
        <v>287</v>
      </c>
      <c r="C6" s="309"/>
      <c r="D6" s="182"/>
      <c r="E6" s="180"/>
      <c r="F6" s="180"/>
      <c r="G6" s="180"/>
      <c r="H6" s="180"/>
      <c r="I6" s="180"/>
      <c r="J6" s="180"/>
      <c r="L6" s="178"/>
    </row>
    <row r="7" spans="2:12">
      <c r="B7" s="308" t="s">
        <v>288</v>
      </c>
      <c r="C7" s="308"/>
      <c r="D7" s="305"/>
      <c r="E7" s="305"/>
      <c r="F7" s="305"/>
      <c r="G7" s="180"/>
      <c r="H7" s="180"/>
      <c r="I7" s="180"/>
      <c r="J7" s="180"/>
      <c r="L7" s="178"/>
    </row>
    <row r="8" spans="2:12">
      <c r="B8" s="309" t="s">
        <v>260</v>
      </c>
      <c r="C8" s="309"/>
      <c r="D8" s="307"/>
      <c r="E8" s="307"/>
      <c r="F8" s="307"/>
      <c r="G8" s="180"/>
      <c r="H8" s="180"/>
      <c r="I8" s="180"/>
      <c r="J8" s="180"/>
      <c r="L8" s="178"/>
    </row>
    <row r="9" spans="2:12">
      <c r="B9" s="301" t="s">
        <v>172</v>
      </c>
      <c r="C9" s="302"/>
      <c r="D9" s="305"/>
      <c r="E9" s="305"/>
      <c r="F9" s="305"/>
      <c r="G9" s="305"/>
      <c r="H9" s="305"/>
      <c r="I9" s="305"/>
      <c r="J9" s="305"/>
      <c r="K9" s="189"/>
      <c r="L9" s="190"/>
    </row>
    <row r="10" spans="2:12">
      <c r="B10" s="303"/>
      <c r="C10" s="304"/>
      <c r="D10" s="305"/>
      <c r="E10" s="305"/>
      <c r="F10" s="305"/>
      <c r="G10" s="305"/>
      <c r="H10" s="305"/>
      <c r="I10" s="305"/>
      <c r="J10" s="305"/>
      <c r="L10" s="178"/>
    </row>
    <row r="11" spans="2:12">
      <c r="B11" s="308" t="s">
        <v>187</v>
      </c>
      <c r="C11" s="176" t="s">
        <v>277</v>
      </c>
      <c r="D11" s="227"/>
      <c r="E11" s="230" t="s">
        <v>298</v>
      </c>
      <c r="F11" s="227"/>
      <c r="G11" s="228" t="s">
        <v>299</v>
      </c>
      <c r="H11" s="181"/>
      <c r="I11" s="235"/>
      <c r="J11" s="181"/>
      <c r="L11" s="178"/>
    </row>
    <row r="12" spans="2:12">
      <c r="B12" s="308"/>
      <c r="C12" s="176" t="s">
        <v>269</v>
      </c>
      <c r="D12" s="226"/>
      <c r="E12" s="229" t="s">
        <v>297</v>
      </c>
      <c r="F12" s="226"/>
      <c r="G12" s="228" t="s">
        <v>300</v>
      </c>
      <c r="H12" s="181"/>
      <c r="I12" s="181"/>
      <c r="J12" s="181"/>
      <c r="L12" s="178"/>
    </row>
    <row r="13" spans="2:12">
      <c r="B13" s="308"/>
      <c r="C13" s="176" t="s">
        <v>278</v>
      </c>
      <c r="D13" s="225"/>
      <c r="E13" s="228" t="s">
        <v>298</v>
      </c>
      <c r="F13" s="225"/>
      <c r="G13" s="228" t="s">
        <v>299</v>
      </c>
      <c r="H13" s="181"/>
      <c r="I13" s="235"/>
      <c r="J13" s="181"/>
      <c r="L13" s="178"/>
    </row>
    <row r="14" spans="2:12">
      <c r="B14" s="308"/>
      <c r="C14" s="176" t="s">
        <v>270</v>
      </c>
      <c r="D14" s="227"/>
      <c r="E14" s="230" t="s">
        <v>297</v>
      </c>
      <c r="F14" s="227"/>
      <c r="G14" s="228" t="s">
        <v>300</v>
      </c>
      <c r="H14" s="181"/>
      <c r="I14" s="181"/>
      <c r="J14" s="181"/>
      <c r="L14" s="178"/>
    </row>
    <row r="15" spans="2:12">
      <c r="B15" s="308" t="s">
        <v>173</v>
      </c>
      <c r="C15" s="308"/>
      <c r="D15" s="310"/>
      <c r="E15" s="310"/>
      <c r="F15" s="310"/>
      <c r="G15" s="180"/>
      <c r="H15" s="180"/>
      <c r="I15" s="180"/>
      <c r="J15" s="180"/>
      <c r="L15" s="178"/>
    </row>
    <row r="16" spans="2:12">
      <c r="B16" s="308" t="s">
        <v>271</v>
      </c>
      <c r="C16" s="308"/>
      <c r="D16" s="305"/>
      <c r="E16" s="305"/>
      <c r="F16" s="305"/>
      <c r="G16" s="188"/>
      <c r="H16" s="188"/>
      <c r="I16" s="188"/>
      <c r="J16" s="188"/>
      <c r="K16" s="189"/>
      <c r="L16" s="178"/>
    </row>
    <row r="17" spans="2:12">
      <c r="B17" s="309" t="s">
        <v>289</v>
      </c>
      <c r="C17" s="309"/>
      <c r="D17" s="182"/>
      <c r="E17" s="180"/>
      <c r="F17" s="180"/>
      <c r="G17" s="180"/>
      <c r="H17" s="180"/>
      <c r="I17" s="180"/>
      <c r="J17" s="180"/>
      <c r="L17" s="178"/>
    </row>
    <row r="18" spans="2:12">
      <c r="B18" s="308" t="s">
        <v>290</v>
      </c>
      <c r="C18" s="308"/>
      <c r="D18" s="305"/>
      <c r="E18" s="305"/>
      <c r="F18" s="305"/>
      <c r="G18" s="180"/>
      <c r="H18" s="180"/>
      <c r="I18" s="180"/>
      <c r="J18" s="180"/>
      <c r="L18" s="178"/>
    </row>
    <row r="19" spans="2:12">
      <c r="B19" s="312" t="s">
        <v>291</v>
      </c>
      <c r="C19" s="313"/>
      <c r="D19" s="315"/>
      <c r="E19" s="316"/>
      <c r="F19" s="317"/>
      <c r="G19" s="187"/>
      <c r="H19" s="180"/>
      <c r="I19" s="180"/>
      <c r="J19" s="180"/>
      <c r="L19" s="178"/>
    </row>
    <row r="20" spans="2:12">
      <c r="B20" s="311" t="s">
        <v>273</v>
      </c>
      <c r="C20" s="174" t="s">
        <v>279</v>
      </c>
      <c r="D20" s="305"/>
      <c r="E20" s="305"/>
      <c r="F20" s="305"/>
      <c r="G20" s="180"/>
      <c r="H20" s="180"/>
      <c r="I20" s="180"/>
      <c r="J20" s="180"/>
      <c r="L20" s="178"/>
    </row>
    <row r="21" spans="2:12">
      <c r="B21" s="311"/>
      <c r="C21" s="311" t="s">
        <v>272</v>
      </c>
      <c r="D21" s="308" t="s">
        <v>245</v>
      </c>
      <c r="E21" s="308"/>
      <c r="F21" s="183"/>
      <c r="G21" s="174" t="s">
        <v>220</v>
      </c>
      <c r="H21" s="183"/>
      <c r="I21" s="174" t="s">
        <v>280</v>
      </c>
      <c r="J21" s="178"/>
      <c r="L21" s="178"/>
    </row>
    <row r="22" spans="2:12">
      <c r="B22" s="311"/>
      <c r="C22" s="311"/>
      <c r="D22" s="308" t="s">
        <v>244</v>
      </c>
      <c r="E22" s="308"/>
      <c r="F22" s="183"/>
      <c r="G22" s="174" t="s">
        <v>220</v>
      </c>
      <c r="H22" s="183"/>
      <c r="I22" s="174" t="s">
        <v>280</v>
      </c>
      <c r="J22" s="178"/>
      <c r="L22" s="178"/>
    </row>
    <row r="23" spans="2:12">
      <c r="B23" s="311"/>
      <c r="C23" s="311"/>
      <c r="D23" s="308" t="s">
        <v>243</v>
      </c>
      <c r="E23" s="308"/>
      <c r="F23" s="183"/>
      <c r="G23" s="174" t="s">
        <v>220</v>
      </c>
      <c r="H23" s="183"/>
      <c r="I23" s="174" t="s">
        <v>280</v>
      </c>
      <c r="J23" s="178"/>
      <c r="L23" s="178"/>
    </row>
    <row r="24" spans="2:12">
      <c r="B24" s="311"/>
      <c r="C24" s="311"/>
      <c r="D24" s="308" t="s">
        <v>242</v>
      </c>
      <c r="E24" s="308"/>
      <c r="F24" s="183"/>
      <c r="G24" s="174" t="s">
        <v>220</v>
      </c>
      <c r="H24" s="183"/>
      <c r="I24" s="174" t="s">
        <v>280</v>
      </c>
      <c r="J24" s="178"/>
      <c r="L24" s="178"/>
    </row>
    <row r="25" spans="2:12">
      <c r="B25" s="311"/>
      <c r="C25" s="311" t="s">
        <v>239</v>
      </c>
      <c r="D25" s="305"/>
      <c r="E25" s="305"/>
      <c r="F25" s="178"/>
      <c r="G25" s="178"/>
      <c r="H25" s="178"/>
      <c r="I25" s="178"/>
      <c r="J25" s="178"/>
      <c r="L25" s="178"/>
    </row>
    <row r="26" spans="2:12">
      <c r="B26" s="311"/>
      <c r="C26" s="311"/>
      <c r="D26" s="311" t="s">
        <v>274</v>
      </c>
      <c r="E26" s="174" t="s">
        <v>237</v>
      </c>
      <c r="F26" s="183"/>
      <c r="G26" s="174" t="s">
        <v>214</v>
      </c>
      <c r="H26" s="178"/>
      <c r="I26" s="178"/>
      <c r="J26" s="178"/>
      <c r="L26" s="178"/>
    </row>
    <row r="27" spans="2:12">
      <c r="B27" s="311"/>
      <c r="C27" s="311"/>
      <c r="D27" s="311"/>
      <c r="E27" s="174" t="s">
        <v>235</v>
      </c>
      <c r="F27" s="183"/>
      <c r="G27" s="174" t="s">
        <v>214</v>
      </c>
      <c r="H27" s="178"/>
      <c r="I27" s="178"/>
      <c r="J27" s="178"/>
      <c r="L27" s="178"/>
    </row>
    <row r="28" spans="2:12">
      <c r="B28" s="311"/>
      <c r="C28" s="308" t="s">
        <v>234</v>
      </c>
      <c r="D28" s="308"/>
      <c r="E28" s="308"/>
      <c r="F28" s="183"/>
      <c r="G28" s="174" t="s">
        <v>214</v>
      </c>
      <c r="H28" s="178"/>
      <c r="I28" s="178"/>
      <c r="J28" s="178"/>
      <c r="L28" s="178"/>
    </row>
    <row r="29" spans="2:12">
      <c r="B29" s="311"/>
      <c r="C29" s="308" t="s">
        <v>233</v>
      </c>
      <c r="D29" s="308"/>
      <c r="E29" s="308"/>
      <c r="F29" s="183"/>
      <c r="G29" s="174" t="s">
        <v>214</v>
      </c>
      <c r="H29" s="178"/>
      <c r="I29" s="178"/>
      <c r="J29" s="178"/>
      <c r="L29" s="178"/>
    </row>
    <row r="30" spans="2:12">
      <c r="B30" s="311"/>
      <c r="C30" s="309" t="s">
        <v>232</v>
      </c>
      <c r="D30" s="309"/>
      <c r="E30" s="309"/>
      <c r="F30" s="182"/>
      <c r="G30" s="175" t="s">
        <v>214</v>
      </c>
      <c r="H30" s="178"/>
      <c r="I30" s="178"/>
      <c r="J30" s="178"/>
      <c r="L30" s="178"/>
    </row>
    <row r="31" spans="2:12">
      <c r="B31" s="311"/>
      <c r="C31" s="308" t="s">
        <v>231</v>
      </c>
      <c r="D31" s="308"/>
      <c r="E31" s="308"/>
      <c r="F31" s="183"/>
      <c r="G31" s="174" t="s">
        <v>214</v>
      </c>
      <c r="H31" s="183"/>
      <c r="I31" s="174" t="s">
        <v>229</v>
      </c>
      <c r="J31" s="178"/>
      <c r="L31" s="178"/>
    </row>
    <row r="32" spans="2:12">
      <c r="B32" s="311"/>
      <c r="C32" s="308" t="s">
        <v>228</v>
      </c>
      <c r="D32" s="308"/>
      <c r="E32" s="308"/>
      <c r="F32" s="183"/>
      <c r="G32" s="174" t="s">
        <v>214</v>
      </c>
      <c r="H32" s="183"/>
      <c r="I32" s="174" t="s">
        <v>226</v>
      </c>
      <c r="J32" s="178"/>
      <c r="L32" s="178"/>
    </row>
    <row r="33" spans="2:12">
      <c r="B33" s="311"/>
      <c r="C33" s="308" t="s">
        <v>225</v>
      </c>
      <c r="D33" s="308"/>
      <c r="E33" s="308"/>
      <c r="F33" s="183"/>
      <c r="G33" s="175" t="s">
        <v>275</v>
      </c>
      <c r="H33" s="182"/>
      <c r="I33" s="175" t="s">
        <v>276</v>
      </c>
      <c r="J33" s="178"/>
      <c r="L33" s="178"/>
    </row>
    <row r="34" spans="2:12">
      <c r="B34" s="311"/>
      <c r="C34" s="309" t="s">
        <v>222</v>
      </c>
      <c r="D34" s="309"/>
      <c r="E34" s="309"/>
      <c r="F34" s="182"/>
      <c r="G34" s="183"/>
      <c r="H34" s="174" t="s">
        <v>281</v>
      </c>
      <c r="I34" s="174">
        <f>H21+H22+H23+H24</f>
        <v>0</v>
      </c>
      <c r="J34" s="174" t="s">
        <v>282</v>
      </c>
      <c r="L34" s="178"/>
    </row>
    <row r="35" spans="2:12">
      <c r="B35" s="311"/>
      <c r="C35" s="308" t="s">
        <v>218</v>
      </c>
      <c r="D35" s="308"/>
      <c r="E35" s="308"/>
      <c r="F35" s="182"/>
      <c r="G35" s="183"/>
      <c r="H35" s="184" t="s">
        <v>214</v>
      </c>
      <c r="I35" s="178"/>
      <c r="J35" s="178"/>
      <c r="L35" s="178"/>
    </row>
    <row r="36" spans="2:12">
      <c r="B36" s="311"/>
      <c r="C36" s="308" t="s">
        <v>217</v>
      </c>
      <c r="D36" s="308"/>
      <c r="E36" s="308"/>
      <c r="F36" s="182"/>
      <c r="G36" s="183"/>
      <c r="H36" s="174" t="s">
        <v>214</v>
      </c>
      <c r="I36" s="178"/>
      <c r="J36" s="178"/>
      <c r="L36" s="178"/>
    </row>
    <row r="37" spans="2:12">
      <c r="B37" s="318"/>
      <c r="C37" s="309" t="s">
        <v>216</v>
      </c>
      <c r="D37" s="309"/>
      <c r="E37" s="309"/>
      <c r="F37" s="182"/>
      <c r="G37" s="182"/>
      <c r="H37" s="175" t="s">
        <v>214</v>
      </c>
      <c r="I37" s="178"/>
      <c r="J37" s="178"/>
      <c r="L37" s="178"/>
    </row>
    <row r="38" spans="2:12">
      <c r="B38" s="311" t="s">
        <v>283</v>
      </c>
      <c r="C38" s="314"/>
      <c r="D38" s="314"/>
      <c r="E38" s="314"/>
      <c r="F38" s="314"/>
      <c r="G38" s="314"/>
      <c r="H38" s="314"/>
      <c r="I38" s="314"/>
      <c r="J38" s="314"/>
    </row>
    <row r="39" spans="2:12">
      <c r="B39" s="311"/>
      <c r="C39" s="314"/>
      <c r="D39" s="314"/>
      <c r="E39" s="314"/>
      <c r="F39" s="314"/>
      <c r="G39" s="314"/>
      <c r="H39" s="314"/>
      <c r="I39" s="314"/>
      <c r="J39" s="314"/>
    </row>
    <row r="40" spans="2:12">
      <c r="B40" s="311"/>
      <c r="C40" s="314"/>
      <c r="D40" s="314"/>
      <c r="E40" s="314"/>
      <c r="F40" s="314"/>
      <c r="G40" s="314"/>
      <c r="H40" s="314"/>
      <c r="I40" s="314"/>
      <c r="J40" s="314"/>
    </row>
    <row r="41" spans="2:12">
      <c r="B41" s="311"/>
      <c r="C41" s="314"/>
      <c r="D41" s="314"/>
      <c r="E41" s="314"/>
      <c r="F41" s="314"/>
      <c r="G41" s="314"/>
      <c r="H41" s="314"/>
      <c r="I41" s="314"/>
      <c r="J41" s="314"/>
    </row>
    <row r="42" spans="2:12">
      <c r="B42" s="311"/>
      <c r="C42" s="314"/>
      <c r="D42" s="314"/>
      <c r="E42" s="314"/>
      <c r="F42" s="314"/>
      <c r="G42" s="314"/>
      <c r="H42" s="314"/>
      <c r="I42" s="314"/>
      <c r="J42" s="314"/>
    </row>
    <row r="43" spans="2:12">
      <c r="B43" s="311"/>
      <c r="C43" s="314"/>
      <c r="D43" s="314"/>
      <c r="E43" s="314"/>
      <c r="F43" s="314"/>
      <c r="G43" s="314"/>
      <c r="H43" s="314"/>
      <c r="I43" s="314"/>
      <c r="J43" s="314"/>
    </row>
    <row r="44" spans="2:12">
      <c r="B44" s="311"/>
      <c r="C44" s="314"/>
      <c r="D44" s="314"/>
      <c r="E44" s="314"/>
      <c r="F44" s="314"/>
      <c r="G44" s="314"/>
      <c r="H44" s="314"/>
      <c r="I44" s="314"/>
      <c r="J44" s="314"/>
    </row>
  </sheetData>
  <sheetProtection sheet="1" objects="1" scenarios="1" selectLockedCells="1"/>
  <mergeCells count="44">
    <mergeCell ref="B38:B44"/>
    <mergeCell ref="C38:J44"/>
    <mergeCell ref="D20:F20"/>
    <mergeCell ref="D25:E25"/>
    <mergeCell ref="D19:F19"/>
    <mergeCell ref="C37:E37"/>
    <mergeCell ref="C25:C27"/>
    <mergeCell ref="C33:E33"/>
    <mergeCell ref="C34:E34"/>
    <mergeCell ref="C35:E35"/>
    <mergeCell ref="C36:E36"/>
    <mergeCell ref="B20:B37"/>
    <mergeCell ref="D15:F15"/>
    <mergeCell ref="C29:E29"/>
    <mergeCell ref="C30:E30"/>
    <mergeCell ref="C31:E31"/>
    <mergeCell ref="C32:E32"/>
    <mergeCell ref="D16:F16"/>
    <mergeCell ref="D18:F18"/>
    <mergeCell ref="D23:E23"/>
    <mergeCell ref="D24:E24"/>
    <mergeCell ref="D26:D27"/>
    <mergeCell ref="D21:E21"/>
    <mergeCell ref="D22:E22"/>
    <mergeCell ref="C21:C24"/>
    <mergeCell ref="B19:C19"/>
    <mergeCell ref="C28:E28"/>
    <mergeCell ref="B3:C3"/>
    <mergeCell ref="B4:B5"/>
    <mergeCell ref="B6:C6"/>
    <mergeCell ref="B7:C7"/>
    <mergeCell ref="B8:C8"/>
    <mergeCell ref="B11:B14"/>
    <mergeCell ref="B15:C15"/>
    <mergeCell ref="B16:C16"/>
    <mergeCell ref="B17:C17"/>
    <mergeCell ref="B18:C18"/>
    <mergeCell ref="B9:C10"/>
    <mergeCell ref="D10:J10"/>
    <mergeCell ref="D4:F4"/>
    <mergeCell ref="D5:J5"/>
    <mergeCell ref="D7:F7"/>
    <mergeCell ref="D8:F8"/>
    <mergeCell ref="D9:J9"/>
  </mergeCells>
  <phoneticPr fontId="1"/>
  <conditionalFormatting sqref="D5:J5 D6 D7:F8 D9:J9 D15:F16 D17 D18:F18 F21:F24 H21:H24 D25:E25 H31:H33 D10:D14 D20:F20 D19 F26:F34 G35:G37 D4:F4">
    <cfRule type="containsBlanks" dxfId="14" priority="10">
      <formula>LEN(TRIM(D4))=0</formula>
    </cfRule>
  </conditionalFormatting>
  <conditionalFormatting sqref="F35:F37">
    <cfRule type="containsBlanks" dxfId="13" priority="5">
      <formula>LEN(TRIM(F35))=0</formula>
    </cfRule>
  </conditionalFormatting>
  <conditionalFormatting sqref="G34">
    <cfRule type="containsBlanks" dxfId="12" priority="6">
      <formula>LEN(TRIM(G34))=0</formula>
    </cfRule>
  </conditionalFormatting>
  <conditionalFormatting sqref="C38:J44">
    <cfRule type="containsBlanks" dxfId="11" priority="4">
      <formula>LEN(TRIM(C38))=0</formula>
    </cfRule>
  </conditionalFormatting>
  <conditionalFormatting sqref="F11:F14">
    <cfRule type="containsBlanks" dxfId="10" priority="3">
      <formula>LEN(TRIM(F11))=0</formula>
    </cfRule>
  </conditionalFormatting>
  <conditionalFormatting sqref="D3 F3 H3">
    <cfRule type="containsBlanks" dxfId="9" priority="1">
      <formula>LEN(TRIM(D3))=0</formula>
    </cfRule>
  </conditionalFormatting>
  <dataValidations count="7">
    <dataValidation type="list" allowBlank="1" showInputMessage="1" showErrorMessage="1" sqref="D25:E25">
      <formula1>"専用,非専用"</formula1>
    </dataValidation>
    <dataValidation type="list" allowBlank="1" showInputMessage="1" showErrorMessage="1" sqref="D9:J9">
      <formula1>"中学校集団宿泊学習を行うため。,学校行事を行うため。,野外体験学習を行うため。,その他"</formula1>
    </dataValidation>
    <dataValidation type="list" allowBlank="1" showInputMessage="1" showErrorMessage="1" sqref="D15:F15">
      <formula1>"中学校集団宿泊学習,学校行事(県内),一般,香川県教育委員会主催事業"</formula1>
    </dataValidation>
    <dataValidation type="list" allowBlank="1" showInputMessage="1" showErrorMessage="1" sqref="D16:F16">
      <formula1>"幼稚園,小学校,中学校,高等学校"</formula1>
    </dataValidation>
    <dataValidation type="list" allowBlank="1" showInputMessage="1" showErrorMessage="1" sqref="D20:F20">
      <formula1>"第一宿泊棟,第二宿泊棟・研修棟,第一宿泊棟・第二宿泊棟・研修棟,日帰り利用"</formula1>
    </dataValidation>
    <dataValidation type="list" allowBlank="1" showInputMessage="1" showErrorMessage="1" sqref="F34:F37">
      <formula1>"冷房使用,暖房使用,使用なし"</formula1>
    </dataValidation>
    <dataValidation type="whole" allowBlank="1" showInputMessage="1" showErrorMessage="1" sqref="F26:F32 G35:G37">
      <formula1>0</formula1>
      <formula2>100</formula2>
    </dataValidation>
  </dataValidations>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U44"/>
  <sheetViews>
    <sheetView view="pageLayout" zoomScaleNormal="100" zoomScaleSheetLayoutView="100" workbookViewId="0">
      <selection activeCell="BC7" sqref="BC7:BN7"/>
    </sheetView>
  </sheetViews>
  <sheetFormatPr defaultColWidth="4.6328125" defaultRowHeight="24" customHeight="1"/>
  <cols>
    <col min="1" max="1" width="4.6328125" style="163"/>
    <col min="2" max="2" width="1.453125" style="163" customWidth="1"/>
    <col min="3" max="21" width="4.6328125" style="163" collapsed="1"/>
    <col min="22" max="22" width="2.36328125" style="163" customWidth="1" collapsed="1"/>
    <col min="23" max="16384" width="4.6328125" style="163" collapsed="1"/>
  </cols>
  <sheetData>
    <row r="1" spans="3:21" ht="64.5" customHeight="1"/>
    <row r="2" spans="3:21" s="164" customFormat="1" ht="24" customHeight="1">
      <c r="D2" s="319" t="s">
        <v>266</v>
      </c>
      <c r="E2" s="319"/>
      <c r="F2" s="319"/>
      <c r="G2" s="319"/>
      <c r="H2" s="319"/>
      <c r="I2" s="319"/>
      <c r="J2" s="319"/>
      <c r="K2" s="319"/>
      <c r="L2" s="319"/>
      <c r="M2" s="319"/>
      <c r="N2" s="319"/>
      <c r="O2" s="319"/>
      <c r="P2" s="319"/>
      <c r="Q2" s="319"/>
      <c r="R2" s="319"/>
      <c r="S2" s="319"/>
      <c r="T2" s="319"/>
    </row>
    <row r="3" spans="3:21" s="164" customFormat="1" ht="24" customHeight="1">
      <c r="C3" s="320" t="s">
        <v>265</v>
      </c>
      <c r="D3" s="320"/>
      <c r="E3" s="320"/>
      <c r="F3" s="320"/>
      <c r="G3" s="320"/>
      <c r="H3" s="320"/>
      <c r="I3" s="320"/>
      <c r="J3" s="320"/>
      <c r="K3" s="320"/>
      <c r="L3" s="320"/>
      <c r="M3" s="320"/>
      <c r="N3" s="320"/>
      <c r="O3" s="320"/>
      <c r="P3" s="320"/>
      <c r="Q3" s="320"/>
      <c r="R3" s="320"/>
      <c r="S3" s="320"/>
      <c r="T3" s="320"/>
      <c r="U3" s="320"/>
    </row>
    <row r="4" spans="3:21" s="164" customFormat="1" ht="7" customHeight="1">
      <c r="P4" s="172"/>
      <c r="Q4" s="172"/>
      <c r="R4" s="172"/>
      <c r="S4" s="172"/>
      <c r="T4" s="172"/>
      <c r="U4" s="172"/>
    </row>
    <row r="5" spans="3:21" s="164" customFormat="1" ht="14.5" customHeight="1">
      <c r="P5" s="240" t="str">
        <f>入力シート!D3&amp;""</f>
        <v/>
      </c>
      <c r="Q5" s="172" t="s">
        <v>305</v>
      </c>
      <c r="R5" s="172" t="str">
        <f>入力シート!F3&amp;""</f>
        <v/>
      </c>
      <c r="S5" s="172" t="s">
        <v>301</v>
      </c>
      <c r="T5" s="172" t="str">
        <f>入力シート!H3&amp;""</f>
        <v/>
      </c>
      <c r="U5" s="172" t="s">
        <v>302</v>
      </c>
    </row>
    <row r="6" spans="3:21" s="164" customFormat="1" ht="4" customHeight="1"/>
    <row r="7" spans="3:21" s="164" customFormat="1" ht="18" customHeight="1">
      <c r="C7" s="321" t="s">
        <v>264</v>
      </c>
      <c r="D7" s="321"/>
      <c r="E7" s="321"/>
      <c r="F7" s="321"/>
      <c r="G7" s="321"/>
      <c r="H7" s="321"/>
      <c r="I7" s="321"/>
    </row>
    <row r="8" spans="3:21" s="164" customFormat="1" ht="18" customHeight="1">
      <c r="J8" s="322" t="s">
        <v>263</v>
      </c>
      <c r="K8" s="322"/>
      <c r="L8" s="323" t="str">
        <f>入力シート!D4&amp;""</f>
        <v/>
      </c>
      <c r="M8" s="323"/>
      <c r="N8" s="323"/>
      <c r="O8" s="323"/>
      <c r="P8" s="323"/>
      <c r="Q8" s="323"/>
      <c r="R8" s="323"/>
      <c r="S8" s="323"/>
      <c r="T8" s="323"/>
      <c r="U8" s="323"/>
    </row>
    <row r="9" spans="3:21" s="164" customFormat="1" ht="18" customHeight="1">
      <c r="J9" s="173"/>
      <c r="K9" s="173"/>
      <c r="L9" s="338" t="str">
        <f>入力シート!D5&amp;""</f>
        <v/>
      </c>
      <c r="M9" s="338"/>
      <c r="N9" s="338"/>
      <c r="O9" s="338"/>
      <c r="P9" s="338"/>
      <c r="Q9" s="338"/>
      <c r="R9" s="338"/>
      <c r="S9" s="338"/>
      <c r="T9" s="338"/>
      <c r="U9" s="338"/>
    </row>
    <row r="10" spans="3:21" s="164" customFormat="1" ht="18" customHeight="1">
      <c r="G10" s="172"/>
      <c r="J10" s="322" t="s">
        <v>262</v>
      </c>
      <c r="K10" s="322"/>
      <c r="L10" s="323" t="str">
        <f>入力シート!D6&amp;""</f>
        <v/>
      </c>
      <c r="M10" s="323"/>
      <c r="N10" s="323"/>
      <c r="O10" s="323" t="str">
        <f>入力シート!D7&amp;""</f>
        <v/>
      </c>
      <c r="P10" s="323"/>
      <c r="Q10" s="323"/>
      <c r="R10" s="323"/>
      <c r="S10" s="323"/>
      <c r="T10" s="323"/>
      <c r="U10" s="323"/>
    </row>
    <row r="11" spans="3:21" s="164" customFormat="1" ht="18" customHeight="1">
      <c r="G11" s="172"/>
      <c r="J11" s="339" t="s">
        <v>261</v>
      </c>
      <c r="K11" s="339"/>
      <c r="L11" s="338" t="str">
        <f>入力シート!D8&amp;""</f>
        <v/>
      </c>
      <c r="M11" s="338"/>
      <c r="N11" s="338"/>
      <c r="O11" s="338"/>
      <c r="P11" s="338"/>
      <c r="Q11" s="338"/>
      <c r="R11" s="338"/>
      <c r="S11" s="338"/>
      <c r="T11" s="338"/>
      <c r="U11" s="338"/>
    </row>
    <row r="12" spans="3:21" s="164" customFormat="1" ht="4.5" customHeight="1" thickBot="1"/>
    <row r="13" spans="3:21" s="164" customFormat="1" ht="17" customHeight="1">
      <c r="C13" s="324" t="s">
        <v>259</v>
      </c>
      <c r="D13" s="325"/>
      <c r="E13" s="325"/>
      <c r="F13" s="326" t="str">
        <f>入力シート!D9&amp;"・"&amp;入力シート!D10</f>
        <v>・</v>
      </c>
      <c r="G13" s="326"/>
      <c r="H13" s="326"/>
      <c r="I13" s="326"/>
      <c r="J13" s="326"/>
      <c r="K13" s="326"/>
      <c r="L13" s="326"/>
      <c r="M13" s="326"/>
      <c r="N13" s="326"/>
      <c r="O13" s="326"/>
      <c r="P13" s="326"/>
      <c r="Q13" s="326"/>
      <c r="R13" s="326"/>
      <c r="S13" s="326"/>
      <c r="T13" s="326"/>
      <c r="U13" s="327"/>
    </row>
    <row r="14" spans="3:21" s="164" customFormat="1" ht="17" customHeight="1">
      <c r="C14" s="328" t="s">
        <v>258</v>
      </c>
      <c r="D14" s="329"/>
      <c r="E14" s="330"/>
      <c r="F14" s="231" t="str">
        <f>入力シート!D11&amp;""</f>
        <v/>
      </c>
      <c r="G14" s="232" t="s">
        <v>301</v>
      </c>
      <c r="H14" s="232" t="str">
        <f>入力シート!F11&amp;""</f>
        <v/>
      </c>
      <c r="I14" s="232" t="s">
        <v>302</v>
      </c>
      <c r="J14" s="171" t="s">
        <v>257</v>
      </c>
      <c r="K14" s="334" t="s">
        <v>256</v>
      </c>
      <c r="L14" s="329"/>
      <c r="M14" s="330"/>
      <c r="N14" s="231" t="str">
        <f>入力シート!D12&amp;""</f>
        <v/>
      </c>
      <c r="O14" s="232" t="s">
        <v>303</v>
      </c>
      <c r="P14" s="232" t="str">
        <f>入力シート!F12&amp;""</f>
        <v/>
      </c>
      <c r="Q14" s="232" t="s">
        <v>304</v>
      </c>
      <c r="R14" s="232"/>
      <c r="S14" s="232"/>
      <c r="T14" s="232"/>
      <c r="U14" s="236"/>
    </row>
    <row r="15" spans="3:21" s="164" customFormat="1" ht="17" customHeight="1">
      <c r="C15" s="331"/>
      <c r="D15" s="332"/>
      <c r="E15" s="333"/>
      <c r="F15" s="233" t="str">
        <f>入力シート!D13&amp;""</f>
        <v/>
      </c>
      <c r="G15" s="234" t="s">
        <v>301</v>
      </c>
      <c r="H15" s="234" t="str">
        <f>入力シート!F13&amp;""</f>
        <v/>
      </c>
      <c r="I15" s="234" t="s">
        <v>302</v>
      </c>
      <c r="J15" s="171" t="s">
        <v>255</v>
      </c>
      <c r="K15" s="335"/>
      <c r="L15" s="336"/>
      <c r="M15" s="337"/>
      <c r="N15" s="233" t="str">
        <f>入力シート!D14&amp;""</f>
        <v/>
      </c>
      <c r="O15" s="234" t="s">
        <v>303</v>
      </c>
      <c r="P15" s="234" t="str">
        <f>入力シート!F14&amp;""</f>
        <v/>
      </c>
      <c r="Q15" s="234" t="s">
        <v>304</v>
      </c>
      <c r="R15" s="234"/>
      <c r="S15" s="234"/>
      <c r="T15" s="234"/>
      <c r="U15" s="237"/>
    </row>
    <row r="16" spans="3:21" s="164" customFormat="1" ht="17" customHeight="1">
      <c r="C16" s="340" t="s">
        <v>254</v>
      </c>
      <c r="D16" s="341"/>
      <c r="E16" s="342"/>
      <c r="F16" s="343" t="str">
        <f>入力シート!D15&amp;""</f>
        <v/>
      </c>
      <c r="G16" s="343"/>
      <c r="H16" s="343"/>
      <c r="I16" s="343"/>
      <c r="J16" s="343"/>
      <c r="K16" s="343"/>
      <c r="L16" s="343"/>
      <c r="M16" s="343" t="str">
        <f>入力シート!D16&amp;""</f>
        <v/>
      </c>
      <c r="N16" s="343"/>
      <c r="O16" s="343"/>
      <c r="P16" s="343"/>
      <c r="Q16" s="343"/>
      <c r="R16" s="343"/>
      <c r="S16" s="343"/>
      <c r="T16" s="343"/>
      <c r="U16" s="344"/>
    </row>
    <row r="17" spans="3:21" s="164" customFormat="1" ht="17" customHeight="1">
      <c r="C17" s="340" t="s">
        <v>253</v>
      </c>
      <c r="D17" s="341"/>
      <c r="E17" s="342"/>
      <c r="F17" s="345" t="str">
        <f>入力シート!D17&amp;""</f>
        <v/>
      </c>
      <c r="G17" s="343"/>
      <c r="H17" s="343"/>
      <c r="I17" s="343" t="str">
        <f>入力シート!D18&amp;""</f>
        <v/>
      </c>
      <c r="J17" s="343"/>
      <c r="K17" s="343"/>
      <c r="L17" s="343"/>
      <c r="M17" s="343"/>
      <c r="N17" s="343"/>
      <c r="O17" s="343"/>
      <c r="P17" s="343"/>
      <c r="Q17" s="343"/>
      <c r="R17" s="343"/>
      <c r="S17" s="343"/>
      <c r="T17" s="343"/>
      <c r="U17" s="344"/>
    </row>
    <row r="18" spans="3:21" s="164" customFormat="1" ht="17" customHeight="1">
      <c r="C18" s="385" t="s">
        <v>252</v>
      </c>
      <c r="D18" s="346" t="s">
        <v>251</v>
      </c>
      <c r="E18" s="346"/>
      <c r="F18" s="346"/>
      <c r="G18" s="346"/>
      <c r="H18" s="346" t="s">
        <v>250</v>
      </c>
      <c r="I18" s="346"/>
      <c r="J18" s="346"/>
      <c r="K18" s="346"/>
      <c r="L18" s="346"/>
      <c r="M18" s="346" t="s">
        <v>249</v>
      </c>
      <c r="N18" s="346"/>
      <c r="O18" s="346"/>
      <c r="P18" s="346"/>
      <c r="Q18" s="346"/>
      <c r="R18" s="346" t="s">
        <v>248</v>
      </c>
      <c r="S18" s="346"/>
      <c r="T18" s="346"/>
      <c r="U18" s="347"/>
    </row>
    <row r="19" spans="3:21" s="164" customFormat="1" ht="17" customHeight="1">
      <c r="C19" s="385"/>
      <c r="D19" s="348" t="s">
        <v>247</v>
      </c>
      <c r="E19" s="348"/>
      <c r="F19" s="348"/>
      <c r="G19" s="348"/>
      <c r="H19" s="348" t="s">
        <v>246</v>
      </c>
      <c r="I19" s="348"/>
      <c r="J19" s="348"/>
      <c r="K19" s="348"/>
      <c r="L19" s="348"/>
      <c r="M19" s="370" t="str">
        <f>入力シート!F21&amp;""</f>
        <v/>
      </c>
      <c r="N19" s="369"/>
      <c r="O19" s="369"/>
      <c r="P19" s="369"/>
      <c r="Q19" s="166" t="s">
        <v>221</v>
      </c>
      <c r="R19" s="370" t="str">
        <f>入力シート!H21&amp;""</f>
        <v/>
      </c>
      <c r="S19" s="369"/>
      <c r="T19" s="369"/>
      <c r="U19" s="167" t="s">
        <v>241</v>
      </c>
    </row>
    <row r="20" spans="3:21" s="164" customFormat="1" ht="17" customHeight="1">
      <c r="C20" s="385"/>
      <c r="D20" s="348"/>
      <c r="E20" s="348"/>
      <c r="F20" s="348"/>
      <c r="G20" s="348"/>
      <c r="H20" s="348" t="s">
        <v>244</v>
      </c>
      <c r="I20" s="348"/>
      <c r="J20" s="348"/>
      <c r="K20" s="348"/>
      <c r="L20" s="348"/>
      <c r="M20" s="370" t="str">
        <f>入力シート!F22&amp;""</f>
        <v/>
      </c>
      <c r="N20" s="369"/>
      <c r="O20" s="369"/>
      <c r="P20" s="369"/>
      <c r="Q20" s="166" t="s">
        <v>221</v>
      </c>
      <c r="R20" s="370" t="str">
        <f>入力シート!H22&amp;""</f>
        <v/>
      </c>
      <c r="S20" s="369"/>
      <c r="T20" s="369"/>
      <c r="U20" s="167" t="s">
        <v>241</v>
      </c>
    </row>
    <row r="21" spans="3:21" s="164" customFormat="1" ht="17" customHeight="1">
      <c r="C21" s="385"/>
      <c r="D21" s="348"/>
      <c r="E21" s="348"/>
      <c r="F21" s="348"/>
      <c r="G21" s="348"/>
      <c r="H21" s="348" t="s">
        <v>243</v>
      </c>
      <c r="I21" s="348"/>
      <c r="J21" s="348"/>
      <c r="K21" s="348"/>
      <c r="L21" s="348"/>
      <c r="M21" s="370" t="str">
        <f>入力シート!F23&amp;""</f>
        <v/>
      </c>
      <c r="N21" s="369"/>
      <c r="O21" s="369"/>
      <c r="P21" s="369"/>
      <c r="Q21" s="166" t="s">
        <v>221</v>
      </c>
      <c r="R21" s="370" t="str">
        <f>入力シート!H23&amp;""</f>
        <v/>
      </c>
      <c r="S21" s="369"/>
      <c r="T21" s="369"/>
      <c r="U21" s="167" t="s">
        <v>241</v>
      </c>
    </row>
    <row r="22" spans="3:21" s="164" customFormat="1" ht="17" customHeight="1">
      <c r="C22" s="385"/>
      <c r="D22" s="348"/>
      <c r="E22" s="348"/>
      <c r="F22" s="348"/>
      <c r="G22" s="348"/>
      <c r="H22" s="348" t="s">
        <v>242</v>
      </c>
      <c r="I22" s="348"/>
      <c r="J22" s="348"/>
      <c r="K22" s="348"/>
      <c r="L22" s="348"/>
      <c r="M22" s="370" t="str">
        <f>入力シート!F24&amp;""</f>
        <v/>
      </c>
      <c r="N22" s="369"/>
      <c r="O22" s="369"/>
      <c r="P22" s="369"/>
      <c r="Q22" s="166" t="s">
        <v>221</v>
      </c>
      <c r="R22" s="370" t="str">
        <f>入力シート!H24&amp;""</f>
        <v/>
      </c>
      <c r="S22" s="369"/>
      <c r="T22" s="369"/>
      <c r="U22" s="167" t="s">
        <v>241</v>
      </c>
    </row>
    <row r="23" spans="3:21" s="164" customFormat="1" ht="17" customHeight="1">
      <c r="C23" s="385"/>
      <c r="D23" s="349" t="s">
        <v>240</v>
      </c>
      <c r="E23" s="350"/>
      <c r="F23" s="350"/>
      <c r="G23" s="351"/>
      <c r="H23" s="355" t="str">
        <f>入力シート!D25&amp;""</f>
        <v/>
      </c>
      <c r="I23" s="356"/>
      <c r="J23" s="356"/>
      <c r="K23" s="356"/>
      <c r="L23" s="357"/>
      <c r="M23" s="361" t="s">
        <v>238</v>
      </c>
      <c r="N23" s="362"/>
      <c r="O23" s="369" t="str">
        <f>入力シート!F26&amp;""</f>
        <v/>
      </c>
      <c r="P23" s="369"/>
      <c r="Q23" s="166" t="s">
        <v>215</v>
      </c>
      <c r="R23" s="363"/>
      <c r="S23" s="364"/>
      <c r="T23" s="364"/>
      <c r="U23" s="365"/>
    </row>
    <row r="24" spans="3:21" s="164" customFormat="1" ht="17" customHeight="1">
      <c r="C24" s="385"/>
      <c r="D24" s="352"/>
      <c r="E24" s="353"/>
      <c r="F24" s="353"/>
      <c r="G24" s="354"/>
      <c r="H24" s="358"/>
      <c r="I24" s="359"/>
      <c r="J24" s="359"/>
      <c r="K24" s="359"/>
      <c r="L24" s="360"/>
      <c r="M24" s="349" t="s">
        <v>236</v>
      </c>
      <c r="N24" s="350"/>
      <c r="O24" s="369" t="str">
        <f>入力シート!F27&amp;""</f>
        <v/>
      </c>
      <c r="P24" s="369"/>
      <c r="Q24" s="165" t="s">
        <v>215</v>
      </c>
      <c r="R24" s="366"/>
      <c r="S24" s="367"/>
      <c r="T24" s="367"/>
      <c r="U24" s="368"/>
    </row>
    <row r="25" spans="3:21" s="164" customFormat="1" ht="17" customHeight="1">
      <c r="C25" s="385"/>
      <c r="D25" s="373" t="s">
        <v>234</v>
      </c>
      <c r="E25" s="373"/>
      <c r="F25" s="373"/>
      <c r="G25" s="373"/>
      <c r="H25" s="371"/>
      <c r="I25" s="371"/>
      <c r="J25" s="371"/>
      <c r="K25" s="371"/>
      <c r="L25" s="371"/>
      <c r="M25" s="370" t="str">
        <f>入力シート!F28&amp;""</f>
        <v/>
      </c>
      <c r="N25" s="369"/>
      <c r="O25" s="369"/>
      <c r="P25" s="369"/>
      <c r="Q25" s="166" t="s">
        <v>215</v>
      </c>
      <c r="R25" s="371"/>
      <c r="S25" s="371"/>
      <c r="T25" s="371"/>
      <c r="U25" s="372"/>
    </row>
    <row r="26" spans="3:21" s="164" customFormat="1" ht="17" customHeight="1">
      <c r="C26" s="385"/>
      <c r="D26" s="373" t="s">
        <v>233</v>
      </c>
      <c r="E26" s="373"/>
      <c r="F26" s="373"/>
      <c r="G26" s="373"/>
      <c r="H26" s="371"/>
      <c r="I26" s="371"/>
      <c r="J26" s="371"/>
      <c r="K26" s="371"/>
      <c r="L26" s="371"/>
      <c r="M26" s="370" t="str">
        <f>入力シート!F29&amp;""</f>
        <v/>
      </c>
      <c r="N26" s="369"/>
      <c r="O26" s="369"/>
      <c r="P26" s="369"/>
      <c r="Q26" s="166" t="s">
        <v>215</v>
      </c>
      <c r="R26" s="371"/>
      <c r="S26" s="371"/>
      <c r="T26" s="371"/>
      <c r="U26" s="372"/>
    </row>
    <row r="27" spans="3:21" s="164" customFormat="1" ht="17" customHeight="1">
      <c r="C27" s="385"/>
      <c r="D27" s="373" t="s">
        <v>232</v>
      </c>
      <c r="E27" s="373"/>
      <c r="F27" s="373"/>
      <c r="G27" s="373"/>
      <c r="H27" s="371"/>
      <c r="I27" s="371"/>
      <c r="J27" s="371"/>
      <c r="K27" s="371"/>
      <c r="L27" s="371"/>
      <c r="M27" s="370" t="str">
        <f>入力シート!F30&amp;""</f>
        <v/>
      </c>
      <c r="N27" s="369"/>
      <c r="O27" s="369"/>
      <c r="P27" s="369"/>
      <c r="Q27" s="166" t="s">
        <v>215</v>
      </c>
      <c r="R27" s="371"/>
      <c r="S27" s="371"/>
      <c r="T27" s="371"/>
      <c r="U27" s="372"/>
    </row>
    <row r="28" spans="3:21" s="164" customFormat="1" ht="17" customHeight="1">
      <c r="C28" s="385"/>
      <c r="D28" s="373" t="s">
        <v>231</v>
      </c>
      <c r="E28" s="373"/>
      <c r="F28" s="373"/>
      <c r="G28" s="373"/>
      <c r="H28" s="371"/>
      <c r="I28" s="371"/>
      <c r="J28" s="371"/>
      <c r="K28" s="371"/>
      <c r="L28" s="371"/>
      <c r="M28" s="374" t="str">
        <f>入力シート!F31&amp;""</f>
        <v/>
      </c>
      <c r="N28" s="375"/>
      <c r="O28" s="375"/>
      <c r="P28" s="375"/>
      <c r="Q28" s="170" t="s">
        <v>215</v>
      </c>
      <c r="R28" s="370" t="str">
        <f>入力シート!H31&amp;""</f>
        <v/>
      </c>
      <c r="S28" s="369"/>
      <c r="T28" s="369"/>
      <c r="U28" s="167" t="s">
        <v>230</v>
      </c>
    </row>
    <row r="29" spans="3:21" s="164" customFormat="1" ht="17" customHeight="1">
      <c r="C29" s="385"/>
      <c r="D29" s="373" t="s">
        <v>228</v>
      </c>
      <c r="E29" s="373"/>
      <c r="F29" s="373"/>
      <c r="G29" s="373"/>
      <c r="H29" s="371"/>
      <c r="I29" s="371"/>
      <c r="J29" s="371"/>
      <c r="K29" s="371"/>
      <c r="L29" s="371"/>
      <c r="M29" s="374" t="str">
        <f>入力シート!F32&amp;""</f>
        <v/>
      </c>
      <c r="N29" s="375"/>
      <c r="O29" s="375"/>
      <c r="P29" s="375"/>
      <c r="Q29" s="170" t="s">
        <v>215</v>
      </c>
      <c r="R29" s="370" t="str">
        <f>入力シート!H32&amp;""</f>
        <v/>
      </c>
      <c r="S29" s="369"/>
      <c r="T29" s="369"/>
      <c r="U29" s="167" t="s">
        <v>227</v>
      </c>
    </row>
    <row r="30" spans="3:21" s="164" customFormat="1" ht="17" customHeight="1">
      <c r="C30" s="385"/>
      <c r="D30" s="345" t="s">
        <v>225</v>
      </c>
      <c r="E30" s="343"/>
      <c r="F30" s="343"/>
      <c r="G30" s="395"/>
      <c r="H30" s="396"/>
      <c r="I30" s="396"/>
      <c r="J30" s="396"/>
      <c r="K30" s="396"/>
      <c r="L30" s="396"/>
      <c r="M30" s="397"/>
      <c r="N30" s="398"/>
      <c r="O30" s="398"/>
      <c r="P30" s="398"/>
      <c r="Q30" s="399"/>
      <c r="R30" s="169" t="str">
        <f>入力シート!F33&amp;""</f>
        <v/>
      </c>
      <c r="S30" s="168" t="s">
        <v>224</v>
      </c>
      <c r="T30" s="168" t="str">
        <f>入力シート!H33&amp;""</f>
        <v/>
      </c>
      <c r="U30" s="167" t="s">
        <v>223</v>
      </c>
    </row>
    <row r="31" spans="3:21" s="164" customFormat="1" ht="17" customHeight="1">
      <c r="C31" s="385"/>
      <c r="D31" s="373" t="s">
        <v>222</v>
      </c>
      <c r="E31" s="373"/>
      <c r="F31" s="373"/>
      <c r="G31" s="373"/>
      <c r="H31" s="386" t="str">
        <f>入力シート!F34&amp;""</f>
        <v/>
      </c>
      <c r="I31" s="386"/>
      <c r="J31" s="386"/>
      <c r="K31" s="386"/>
      <c r="L31" s="386"/>
      <c r="M31" s="370" t="str">
        <f>入力シート!G34&amp;""</f>
        <v/>
      </c>
      <c r="N31" s="369"/>
      <c r="O31" s="369"/>
      <c r="P31" s="369"/>
      <c r="Q31" s="166" t="s">
        <v>221</v>
      </c>
      <c r="R31" s="370" t="str">
        <f>入力シート!I34&amp;""</f>
        <v>0</v>
      </c>
      <c r="S31" s="369"/>
      <c r="T31" s="369"/>
      <c r="U31" s="167" t="s">
        <v>219</v>
      </c>
    </row>
    <row r="32" spans="3:21" s="164" customFormat="1" ht="17" customHeight="1">
      <c r="C32" s="385"/>
      <c r="D32" s="373" t="s">
        <v>218</v>
      </c>
      <c r="E32" s="373"/>
      <c r="F32" s="373"/>
      <c r="G32" s="373"/>
      <c r="H32" s="386" t="str">
        <f>入力シート!F35&amp;""</f>
        <v/>
      </c>
      <c r="I32" s="386"/>
      <c r="J32" s="386"/>
      <c r="K32" s="386"/>
      <c r="L32" s="386"/>
      <c r="M32" s="370" t="str">
        <f>入力シート!G35&amp;""</f>
        <v/>
      </c>
      <c r="N32" s="369"/>
      <c r="O32" s="369"/>
      <c r="P32" s="369"/>
      <c r="Q32" s="166" t="s">
        <v>215</v>
      </c>
      <c r="R32" s="371"/>
      <c r="S32" s="371"/>
      <c r="T32" s="371"/>
      <c r="U32" s="372"/>
    </row>
    <row r="33" spans="3:21" s="164" customFormat="1" ht="17" customHeight="1">
      <c r="C33" s="385"/>
      <c r="D33" s="373" t="s">
        <v>217</v>
      </c>
      <c r="E33" s="373"/>
      <c r="F33" s="373"/>
      <c r="G33" s="373"/>
      <c r="H33" s="386" t="str">
        <f>入力シート!F36&amp;""</f>
        <v/>
      </c>
      <c r="I33" s="386"/>
      <c r="J33" s="386"/>
      <c r="K33" s="386"/>
      <c r="L33" s="386"/>
      <c r="M33" s="370" t="str">
        <f>入力シート!G36&amp;""</f>
        <v/>
      </c>
      <c r="N33" s="369"/>
      <c r="O33" s="369"/>
      <c r="P33" s="369"/>
      <c r="Q33" s="166" t="s">
        <v>215</v>
      </c>
      <c r="R33" s="371"/>
      <c r="S33" s="371"/>
      <c r="T33" s="371"/>
      <c r="U33" s="372"/>
    </row>
    <row r="34" spans="3:21" s="164" customFormat="1" ht="17" customHeight="1">
      <c r="C34" s="385"/>
      <c r="D34" s="393" t="s">
        <v>216</v>
      </c>
      <c r="E34" s="393"/>
      <c r="F34" s="393"/>
      <c r="G34" s="393"/>
      <c r="H34" s="394" t="str">
        <f>入力シート!F37&amp;""</f>
        <v/>
      </c>
      <c r="I34" s="394"/>
      <c r="J34" s="394"/>
      <c r="K34" s="394"/>
      <c r="L34" s="394"/>
      <c r="M34" s="370" t="str">
        <f>入力シート!G37&amp;""</f>
        <v/>
      </c>
      <c r="N34" s="369"/>
      <c r="O34" s="369"/>
      <c r="P34" s="369"/>
      <c r="Q34" s="165" t="s">
        <v>215</v>
      </c>
      <c r="R34" s="371"/>
      <c r="S34" s="371"/>
      <c r="T34" s="371"/>
      <c r="U34" s="372"/>
    </row>
    <row r="35" spans="3:21" s="164" customFormat="1" ht="17" customHeight="1">
      <c r="C35" s="376" t="s">
        <v>213</v>
      </c>
      <c r="D35" s="379" t="str">
        <f>入力シート!C38&amp;""</f>
        <v/>
      </c>
      <c r="E35" s="379"/>
      <c r="F35" s="379"/>
      <c r="G35" s="379"/>
      <c r="H35" s="379"/>
      <c r="I35" s="379"/>
      <c r="J35" s="379"/>
      <c r="K35" s="379"/>
      <c r="L35" s="379"/>
      <c r="M35" s="379"/>
      <c r="N35" s="379"/>
      <c r="O35" s="379"/>
      <c r="P35" s="379"/>
      <c r="Q35" s="379"/>
      <c r="R35" s="379"/>
      <c r="S35" s="379"/>
      <c r="T35" s="379"/>
      <c r="U35" s="380"/>
    </row>
    <row r="36" spans="3:21" s="164" customFormat="1" ht="17" customHeight="1">
      <c r="C36" s="377"/>
      <c r="D36" s="381"/>
      <c r="E36" s="381"/>
      <c r="F36" s="381"/>
      <c r="G36" s="381"/>
      <c r="H36" s="381"/>
      <c r="I36" s="381"/>
      <c r="J36" s="381"/>
      <c r="K36" s="381"/>
      <c r="L36" s="381"/>
      <c r="M36" s="381"/>
      <c r="N36" s="381"/>
      <c r="O36" s="381"/>
      <c r="P36" s="381"/>
      <c r="Q36" s="381"/>
      <c r="R36" s="381"/>
      <c r="S36" s="381"/>
      <c r="T36" s="381"/>
      <c r="U36" s="382"/>
    </row>
    <row r="37" spans="3:21" s="164" customFormat="1" ht="17" customHeight="1">
      <c r="C37" s="377"/>
      <c r="D37" s="381"/>
      <c r="E37" s="381"/>
      <c r="F37" s="381"/>
      <c r="G37" s="381"/>
      <c r="H37" s="381"/>
      <c r="I37" s="381"/>
      <c r="J37" s="381"/>
      <c r="K37" s="381"/>
      <c r="L37" s="381"/>
      <c r="M37" s="381"/>
      <c r="N37" s="381"/>
      <c r="O37" s="381"/>
      <c r="P37" s="381"/>
      <c r="Q37" s="381"/>
      <c r="R37" s="381"/>
      <c r="S37" s="381"/>
      <c r="T37" s="381"/>
      <c r="U37" s="382"/>
    </row>
    <row r="38" spans="3:21" s="164" customFormat="1" ht="17" customHeight="1">
      <c r="C38" s="377"/>
      <c r="D38" s="381"/>
      <c r="E38" s="381"/>
      <c r="F38" s="381"/>
      <c r="G38" s="381"/>
      <c r="H38" s="381"/>
      <c r="I38" s="381"/>
      <c r="J38" s="381"/>
      <c r="K38" s="381"/>
      <c r="L38" s="381"/>
      <c r="M38" s="381"/>
      <c r="N38" s="381"/>
      <c r="O38" s="381"/>
      <c r="P38" s="381"/>
      <c r="Q38" s="381"/>
      <c r="R38" s="381"/>
      <c r="S38" s="381"/>
      <c r="T38" s="381"/>
      <c r="U38" s="382"/>
    </row>
    <row r="39" spans="3:21" s="164" customFormat="1" ht="17" customHeight="1">
      <c r="C39" s="377"/>
      <c r="D39" s="381"/>
      <c r="E39" s="381"/>
      <c r="F39" s="381"/>
      <c r="G39" s="381"/>
      <c r="H39" s="381"/>
      <c r="I39" s="381"/>
      <c r="J39" s="381"/>
      <c r="K39" s="381"/>
      <c r="L39" s="381"/>
      <c r="M39" s="381"/>
      <c r="N39" s="381"/>
      <c r="O39" s="381"/>
      <c r="P39" s="381"/>
      <c r="Q39" s="381"/>
      <c r="R39" s="381"/>
      <c r="S39" s="381"/>
      <c r="T39" s="381"/>
      <c r="U39" s="382"/>
    </row>
    <row r="40" spans="3:21" s="164" customFormat="1" ht="17" customHeight="1">
      <c r="C40" s="377"/>
      <c r="D40" s="381"/>
      <c r="E40" s="381"/>
      <c r="F40" s="381"/>
      <c r="G40" s="381"/>
      <c r="H40" s="381"/>
      <c r="I40" s="381"/>
      <c r="J40" s="381"/>
      <c r="K40" s="381"/>
      <c r="L40" s="381"/>
      <c r="M40" s="381"/>
      <c r="N40" s="381"/>
      <c r="O40" s="381"/>
      <c r="P40" s="381"/>
      <c r="Q40" s="381"/>
      <c r="R40" s="381"/>
      <c r="S40" s="381"/>
      <c r="T40" s="381"/>
      <c r="U40" s="382"/>
    </row>
    <row r="41" spans="3:21" s="164" customFormat="1" ht="17" customHeight="1">
      <c r="C41" s="377"/>
      <c r="D41" s="381"/>
      <c r="E41" s="381"/>
      <c r="F41" s="381"/>
      <c r="G41" s="381"/>
      <c r="H41" s="381"/>
      <c r="I41" s="381"/>
      <c r="J41" s="381"/>
      <c r="K41" s="381"/>
      <c r="L41" s="381"/>
      <c r="M41" s="381"/>
      <c r="N41" s="381"/>
      <c r="O41" s="381"/>
      <c r="P41" s="381"/>
      <c r="Q41" s="381"/>
      <c r="R41" s="381"/>
      <c r="S41" s="381"/>
      <c r="T41" s="381"/>
      <c r="U41" s="382"/>
    </row>
    <row r="42" spans="3:21" s="164" customFormat="1" ht="17" customHeight="1">
      <c r="C42" s="378"/>
      <c r="D42" s="383"/>
      <c r="E42" s="383"/>
      <c r="F42" s="383"/>
      <c r="G42" s="383"/>
      <c r="H42" s="383"/>
      <c r="I42" s="383"/>
      <c r="J42" s="383"/>
      <c r="K42" s="383"/>
      <c r="L42" s="383"/>
      <c r="M42" s="383"/>
      <c r="N42" s="383"/>
      <c r="O42" s="383"/>
      <c r="P42" s="383"/>
      <c r="Q42" s="383"/>
      <c r="R42" s="383"/>
      <c r="S42" s="383"/>
      <c r="T42" s="383"/>
      <c r="U42" s="384"/>
    </row>
    <row r="43" spans="3:21" s="164" customFormat="1" ht="24" customHeight="1">
      <c r="C43" s="387" t="s">
        <v>212</v>
      </c>
      <c r="D43" s="389" t="s">
        <v>211</v>
      </c>
      <c r="E43" s="389"/>
      <c r="F43" s="389"/>
      <c r="G43" s="389"/>
      <c r="H43" s="389"/>
      <c r="I43" s="389"/>
      <c r="J43" s="389"/>
      <c r="K43" s="389"/>
      <c r="L43" s="389"/>
      <c r="M43" s="389"/>
      <c r="N43" s="389"/>
      <c r="O43" s="389"/>
      <c r="P43" s="389"/>
      <c r="Q43" s="389"/>
      <c r="R43" s="389"/>
      <c r="S43" s="389"/>
      <c r="T43" s="389"/>
      <c r="U43" s="390"/>
    </row>
    <row r="44" spans="3:21" s="164" customFormat="1" ht="3" customHeight="1" thickBot="1">
      <c r="C44" s="388"/>
      <c r="D44" s="391"/>
      <c r="E44" s="391"/>
      <c r="F44" s="391"/>
      <c r="G44" s="391"/>
      <c r="H44" s="391"/>
      <c r="I44" s="391"/>
      <c r="J44" s="391"/>
      <c r="K44" s="391"/>
      <c r="L44" s="391"/>
      <c r="M44" s="391"/>
      <c r="N44" s="391"/>
      <c r="O44" s="391"/>
      <c r="P44" s="391"/>
      <c r="Q44" s="391"/>
      <c r="R44" s="391"/>
      <c r="S44" s="391"/>
      <c r="T44" s="391"/>
      <c r="U44" s="392"/>
    </row>
  </sheetData>
  <sheetProtection sheet="1" objects="1" scenarios="1" selectLockedCells="1" selectUnlockedCells="1"/>
  <mergeCells count="90">
    <mergeCell ref="M18:Q18"/>
    <mergeCell ref="C43:C44"/>
    <mergeCell ref="D43:U44"/>
    <mergeCell ref="D33:G33"/>
    <mergeCell ref="H33:L33"/>
    <mergeCell ref="R33:U33"/>
    <mergeCell ref="D34:G34"/>
    <mergeCell ref="H34:L34"/>
    <mergeCell ref="R34:U34"/>
    <mergeCell ref="M33:P33"/>
    <mergeCell ref="M34:P34"/>
    <mergeCell ref="H29:L29"/>
    <mergeCell ref="D30:G30"/>
    <mergeCell ref="H30:L30"/>
    <mergeCell ref="M30:Q30"/>
    <mergeCell ref="M29:P29"/>
    <mergeCell ref="C35:C42"/>
    <mergeCell ref="D35:U42"/>
    <mergeCell ref="C18:C34"/>
    <mergeCell ref="D18:G18"/>
    <mergeCell ref="H18:L18"/>
    <mergeCell ref="R29:T29"/>
    <mergeCell ref="D31:G31"/>
    <mergeCell ref="H31:L31"/>
    <mergeCell ref="D32:G32"/>
    <mergeCell ref="H32:L32"/>
    <mergeCell ref="R32:U32"/>
    <mergeCell ref="M31:P31"/>
    <mergeCell ref="M32:P32"/>
    <mergeCell ref="R31:T31"/>
    <mergeCell ref="D29:G29"/>
    <mergeCell ref="D27:G27"/>
    <mergeCell ref="H27:L27"/>
    <mergeCell ref="R27:U27"/>
    <mergeCell ref="D28:G28"/>
    <mergeCell ref="H28:L28"/>
    <mergeCell ref="M27:P27"/>
    <mergeCell ref="M28:P28"/>
    <mergeCell ref="R28:T28"/>
    <mergeCell ref="H25:L25"/>
    <mergeCell ref="R25:U25"/>
    <mergeCell ref="D26:G26"/>
    <mergeCell ref="H26:L26"/>
    <mergeCell ref="R26:U26"/>
    <mergeCell ref="M25:P25"/>
    <mergeCell ref="M26:P26"/>
    <mergeCell ref="D25:G25"/>
    <mergeCell ref="O24:P24"/>
    <mergeCell ref="H20:L20"/>
    <mergeCell ref="M19:P19"/>
    <mergeCell ref="M20:P20"/>
    <mergeCell ref="H21:L21"/>
    <mergeCell ref="H22:L22"/>
    <mergeCell ref="R18:U18"/>
    <mergeCell ref="D19:G22"/>
    <mergeCell ref="H19:L19"/>
    <mergeCell ref="D23:G24"/>
    <mergeCell ref="H23:L24"/>
    <mergeCell ref="M23:N23"/>
    <mergeCell ref="R23:U23"/>
    <mergeCell ref="M24:N24"/>
    <mergeCell ref="R24:U24"/>
    <mergeCell ref="O23:P23"/>
    <mergeCell ref="M21:P21"/>
    <mergeCell ref="M22:P22"/>
    <mergeCell ref="R19:T19"/>
    <mergeCell ref="R20:T20"/>
    <mergeCell ref="R21:T21"/>
    <mergeCell ref="R22:T22"/>
    <mergeCell ref="C16:E16"/>
    <mergeCell ref="F16:L16"/>
    <mergeCell ref="M16:U16"/>
    <mergeCell ref="C17:E17"/>
    <mergeCell ref="F17:H17"/>
    <mergeCell ref="I17:U17"/>
    <mergeCell ref="C13:E13"/>
    <mergeCell ref="F13:U13"/>
    <mergeCell ref="C14:E15"/>
    <mergeCell ref="K14:M15"/>
    <mergeCell ref="L9:U9"/>
    <mergeCell ref="J10:K10"/>
    <mergeCell ref="L10:N10"/>
    <mergeCell ref="O10:U10"/>
    <mergeCell ref="J11:K11"/>
    <mergeCell ref="L11:U11"/>
    <mergeCell ref="D2:T2"/>
    <mergeCell ref="C3:U3"/>
    <mergeCell ref="C7:I7"/>
    <mergeCell ref="J8:K8"/>
    <mergeCell ref="L8:U8"/>
  </mergeCells>
  <phoneticPr fontId="1"/>
  <pageMargins left="0.70866141732283472" right="0.39370078740157483" top="0.375" bottom="0.59055118110236227" header="0.31496062992125984" footer="0.31496062992125984"/>
  <pageSetup paperSize="9" scale="98"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sheetPr>
  <dimension ref="A1:DE42"/>
  <sheetViews>
    <sheetView view="pageLayout" zoomScale="99" zoomScaleNormal="100" zoomScaleSheetLayoutView="90" zoomScalePageLayoutView="99" workbookViewId="0">
      <selection activeCell="BC7" sqref="BC7:BN7"/>
    </sheetView>
  </sheetViews>
  <sheetFormatPr defaultColWidth="9" defaultRowHeight="13"/>
  <cols>
    <col min="1" max="2" width="2.6328125" style="138" customWidth="1"/>
    <col min="3" max="98" width="0.90625" style="138" customWidth="1"/>
    <col min="99" max="99" width="1.6328125" style="138" customWidth="1"/>
    <col min="100" max="109" width="7.90625" style="138" customWidth="1"/>
    <col min="110" max="128" width="6.453125" style="138" customWidth="1"/>
    <col min="129" max="207" width="1.6328125" style="138" customWidth="1"/>
    <col min="208" max="16384" width="9" style="138"/>
  </cols>
  <sheetData>
    <row r="1" spans="1:98" ht="17.149999999999999" customHeight="1">
      <c r="E1" s="139"/>
      <c r="F1" s="139"/>
      <c r="G1" s="139"/>
      <c r="H1" s="139"/>
      <c r="I1" s="185"/>
      <c r="J1" s="185"/>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c r="CF1" s="185"/>
      <c r="CG1" s="185"/>
      <c r="CH1" s="185"/>
      <c r="CI1" s="185"/>
      <c r="CJ1" s="185"/>
      <c r="CK1" s="185"/>
      <c r="CL1" s="185"/>
      <c r="CM1" s="185"/>
      <c r="CN1" s="185"/>
      <c r="CO1" s="185"/>
      <c r="CP1" s="185"/>
      <c r="CQ1" s="185"/>
      <c r="CR1" s="185"/>
      <c r="CS1" s="185"/>
      <c r="CT1" s="185"/>
    </row>
    <row r="2" spans="1:98" ht="42.65" customHeight="1">
      <c r="E2" s="139"/>
      <c r="F2" s="139"/>
      <c r="G2" s="139"/>
      <c r="H2" s="139"/>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row>
    <row r="3" spans="1:98" ht="7" customHeight="1" thickBot="1">
      <c r="E3" s="139"/>
      <c r="F3" s="139"/>
      <c r="G3" s="139"/>
      <c r="H3" s="139"/>
      <c r="I3" s="139"/>
      <c r="J3" s="139"/>
      <c r="K3" s="139"/>
      <c r="L3" s="139"/>
      <c r="M3" s="139"/>
      <c r="N3" s="139"/>
      <c r="O3" s="139"/>
      <c r="P3" s="139"/>
      <c r="Q3" s="139"/>
      <c r="R3" s="139"/>
      <c r="S3" s="139"/>
      <c r="T3" s="139"/>
      <c r="U3" s="139"/>
      <c r="V3" s="139"/>
      <c r="W3" s="139"/>
      <c r="X3" s="139"/>
      <c r="Y3" s="139"/>
      <c r="Z3" s="139"/>
      <c r="AA3" s="139"/>
      <c r="AB3" s="140"/>
      <c r="AC3" s="140"/>
      <c r="AD3" s="140"/>
      <c r="AE3" s="140"/>
      <c r="AF3" s="140"/>
      <c r="AG3" s="140"/>
      <c r="AH3" s="140"/>
      <c r="AI3" s="140"/>
      <c r="AJ3" s="140"/>
      <c r="AK3" s="140"/>
      <c r="AL3" s="140"/>
      <c r="AM3" s="140"/>
      <c r="AN3" s="140"/>
      <c r="AO3" s="140"/>
      <c r="AP3" s="140"/>
      <c r="AR3" s="140"/>
      <c r="AS3" s="140"/>
      <c r="AT3" s="140"/>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c r="CN3" s="141"/>
      <c r="CO3" s="141"/>
      <c r="CP3" s="141"/>
      <c r="CQ3" s="141"/>
      <c r="CR3" s="141"/>
      <c r="CS3" s="141"/>
      <c r="CT3" s="141"/>
    </row>
    <row r="4" spans="1:98" ht="27.75" customHeight="1" thickBot="1">
      <c r="A4" s="438" t="s">
        <v>134</v>
      </c>
      <c r="B4" s="439"/>
      <c r="C4" s="439"/>
      <c r="D4" s="439"/>
      <c r="E4" s="439"/>
      <c r="F4" s="440"/>
      <c r="G4" s="441" t="str">
        <f>入力シート!D8&amp;""</f>
        <v/>
      </c>
      <c r="H4" s="442"/>
      <c r="I4" s="442"/>
      <c r="J4" s="442"/>
      <c r="K4" s="442"/>
      <c r="L4" s="442"/>
      <c r="M4" s="442"/>
      <c r="N4" s="442"/>
      <c r="O4" s="442"/>
      <c r="P4" s="442"/>
      <c r="Q4" s="442"/>
      <c r="R4" s="442"/>
      <c r="S4" s="442"/>
      <c r="T4" s="442"/>
      <c r="U4" s="442"/>
      <c r="V4" s="442"/>
      <c r="W4" s="442"/>
      <c r="X4" s="442"/>
      <c r="Y4" s="442"/>
      <c r="Z4" s="442"/>
      <c r="AA4" s="442"/>
      <c r="AB4" s="442"/>
      <c r="AC4" s="442"/>
      <c r="AD4" s="442"/>
      <c r="AE4" s="442"/>
      <c r="AF4" s="442"/>
      <c r="AG4" s="442"/>
      <c r="AH4" s="442"/>
      <c r="AI4" s="442"/>
      <c r="AJ4" s="443"/>
      <c r="AK4" s="441" t="s">
        <v>284</v>
      </c>
      <c r="AL4" s="442"/>
      <c r="AM4" s="442"/>
      <c r="AN4" s="442"/>
      <c r="AO4" s="442"/>
      <c r="AP4" s="442"/>
      <c r="AQ4" s="442"/>
      <c r="AR4" s="442"/>
      <c r="AS4" s="442"/>
      <c r="AT4" s="442"/>
      <c r="AU4" s="442"/>
      <c r="AV4" s="442"/>
      <c r="AW4" s="441" t="str">
        <f>入力シート!D17&amp;""</f>
        <v/>
      </c>
      <c r="AX4" s="442"/>
      <c r="AY4" s="442"/>
      <c r="AZ4" s="442"/>
      <c r="BA4" s="442"/>
      <c r="BB4" s="442"/>
      <c r="BC4" s="442"/>
      <c r="BD4" s="486" t="str">
        <f>入力シート!D18&amp;""</f>
        <v/>
      </c>
      <c r="BE4" s="442"/>
      <c r="BF4" s="442"/>
      <c r="BG4" s="442"/>
      <c r="BH4" s="442"/>
      <c r="BI4" s="442"/>
      <c r="BJ4" s="442"/>
      <c r="BK4" s="442"/>
      <c r="BL4" s="442"/>
      <c r="BM4" s="442"/>
      <c r="BN4" s="442"/>
      <c r="BO4" s="442"/>
      <c r="BP4" s="442"/>
      <c r="BQ4" s="442"/>
      <c r="BR4" s="442"/>
      <c r="BS4" s="443"/>
      <c r="BT4" s="483" t="s">
        <v>135</v>
      </c>
      <c r="BU4" s="484"/>
      <c r="BV4" s="484"/>
      <c r="BW4" s="484"/>
      <c r="BX4" s="484"/>
      <c r="BY4" s="484"/>
      <c r="BZ4" s="484"/>
      <c r="CA4" s="484"/>
      <c r="CB4" s="484"/>
      <c r="CC4" s="484"/>
      <c r="CD4" s="484"/>
      <c r="CE4" s="485"/>
      <c r="CF4" s="442" t="str">
        <f>入力シート!D19&amp;""</f>
        <v/>
      </c>
      <c r="CG4" s="442"/>
      <c r="CH4" s="442"/>
      <c r="CI4" s="442"/>
      <c r="CJ4" s="442"/>
      <c r="CK4" s="442"/>
      <c r="CL4" s="442"/>
      <c r="CM4" s="442"/>
      <c r="CN4" s="442"/>
      <c r="CO4" s="442"/>
      <c r="CP4" s="442"/>
      <c r="CQ4" s="442"/>
      <c r="CR4" s="442"/>
      <c r="CS4" s="442"/>
      <c r="CT4" s="443"/>
    </row>
    <row r="5" spans="1:98" ht="6" customHeight="1" thickBot="1"/>
    <row r="6" spans="1:98" ht="20.25" customHeight="1" thickBot="1">
      <c r="A6" s="456" t="s">
        <v>136</v>
      </c>
      <c r="B6" s="457"/>
      <c r="C6" s="458"/>
      <c r="D6" s="459"/>
      <c r="E6" s="459"/>
      <c r="F6" s="459"/>
      <c r="G6" s="459"/>
      <c r="H6" s="459"/>
      <c r="I6" s="459"/>
      <c r="J6" s="460" t="s">
        <v>137</v>
      </c>
      <c r="K6" s="460"/>
      <c r="L6" s="460"/>
      <c r="M6" s="460"/>
      <c r="N6" s="460"/>
      <c r="O6" s="460"/>
      <c r="P6" s="459"/>
      <c r="Q6" s="459"/>
      <c r="R6" s="459"/>
      <c r="S6" s="459"/>
      <c r="T6" s="459"/>
      <c r="U6" s="459"/>
      <c r="V6" s="459"/>
      <c r="W6" s="460" t="s">
        <v>138</v>
      </c>
      <c r="X6" s="460"/>
      <c r="Y6" s="460"/>
      <c r="Z6" s="460"/>
      <c r="AA6" s="460"/>
      <c r="AB6" s="460"/>
      <c r="AC6" s="467"/>
      <c r="AD6" s="467"/>
      <c r="AE6" s="467"/>
      <c r="AF6" s="467"/>
      <c r="AG6" s="467"/>
      <c r="AH6" s="468"/>
      <c r="AI6" s="452"/>
      <c r="AJ6" s="453"/>
      <c r="AK6" s="453"/>
      <c r="AL6" s="453"/>
      <c r="AM6" s="453"/>
      <c r="AN6" s="453"/>
      <c r="AO6" s="453"/>
      <c r="AP6" s="463"/>
      <c r="AQ6" s="463"/>
      <c r="AR6" s="463"/>
      <c r="AS6" s="463"/>
      <c r="AT6" s="463"/>
      <c r="AU6" s="463"/>
      <c r="AV6" s="453"/>
      <c r="AW6" s="453"/>
      <c r="AX6" s="453"/>
      <c r="AY6" s="453"/>
      <c r="AZ6" s="453"/>
      <c r="BA6" s="453"/>
      <c r="BB6" s="453"/>
      <c r="BC6" s="463"/>
      <c r="BD6" s="463"/>
      <c r="BE6" s="463"/>
      <c r="BF6" s="463"/>
      <c r="BG6" s="463"/>
      <c r="BH6" s="463"/>
      <c r="BI6" s="469"/>
      <c r="BJ6" s="469"/>
      <c r="BK6" s="469"/>
      <c r="BL6" s="469"/>
      <c r="BM6" s="469"/>
      <c r="BN6" s="469"/>
      <c r="BO6" s="463"/>
      <c r="BP6" s="463"/>
      <c r="BQ6" s="463"/>
      <c r="BR6" s="463"/>
      <c r="BS6" s="463"/>
      <c r="BT6" s="463"/>
      <c r="BU6" s="463"/>
      <c r="BV6" s="463"/>
      <c r="BW6" s="463"/>
      <c r="BX6" s="463"/>
      <c r="BY6" s="463"/>
      <c r="BZ6" s="463"/>
      <c r="CA6" s="463"/>
      <c r="CB6" s="463"/>
      <c r="CC6" s="463"/>
      <c r="CD6" s="463"/>
      <c r="CE6" s="463"/>
      <c r="CF6" s="463"/>
      <c r="CG6" s="463"/>
      <c r="CH6" s="463"/>
      <c r="CI6" s="463"/>
      <c r="CJ6" s="463"/>
      <c r="CK6" s="463"/>
      <c r="CL6" s="463"/>
      <c r="CM6" s="463"/>
      <c r="CN6" s="463"/>
      <c r="CO6" s="482"/>
      <c r="CP6" s="482"/>
      <c r="CQ6" s="482"/>
      <c r="CR6" s="482"/>
      <c r="CS6" s="482"/>
      <c r="CT6" s="482"/>
    </row>
    <row r="7" spans="1:98" ht="12.75" customHeight="1">
      <c r="A7" s="444" t="s">
        <v>139</v>
      </c>
      <c r="B7" s="142"/>
      <c r="C7" s="464" t="s">
        <v>140</v>
      </c>
      <c r="D7" s="465"/>
      <c r="E7" s="465"/>
      <c r="F7" s="465"/>
      <c r="G7" s="465"/>
      <c r="H7" s="465"/>
      <c r="I7" s="465"/>
      <c r="J7" s="465"/>
      <c r="K7" s="465"/>
      <c r="L7" s="465"/>
      <c r="M7" s="465" t="s">
        <v>141</v>
      </c>
      <c r="N7" s="465"/>
      <c r="O7" s="465"/>
      <c r="P7" s="465"/>
      <c r="Q7" s="465"/>
      <c r="R7" s="465"/>
      <c r="S7" s="465"/>
      <c r="T7" s="465"/>
      <c r="U7" s="465"/>
      <c r="V7" s="465"/>
      <c r="W7" s="465" t="s">
        <v>142</v>
      </c>
      <c r="X7" s="465"/>
      <c r="Y7" s="465"/>
      <c r="Z7" s="465"/>
      <c r="AA7" s="465"/>
      <c r="AB7" s="465"/>
      <c r="AC7" s="465"/>
      <c r="AD7" s="465"/>
      <c r="AE7" s="465"/>
      <c r="AF7" s="465"/>
      <c r="AG7" s="465"/>
      <c r="AH7" s="466"/>
      <c r="AI7" s="400"/>
      <c r="AJ7" s="463"/>
      <c r="AK7" s="463"/>
      <c r="AL7" s="463"/>
      <c r="AM7" s="463"/>
      <c r="AN7" s="463"/>
      <c r="AO7" s="463"/>
      <c r="AP7" s="463"/>
      <c r="AQ7" s="463"/>
      <c r="AR7" s="463"/>
      <c r="AS7" s="463"/>
      <c r="AT7" s="463"/>
      <c r="AU7" s="463"/>
      <c r="AV7" s="463"/>
      <c r="AW7" s="463"/>
      <c r="AX7" s="463"/>
      <c r="AY7" s="463"/>
      <c r="AZ7" s="463"/>
      <c r="BA7" s="463"/>
      <c r="BB7" s="463"/>
      <c r="BC7" s="463"/>
      <c r="BD7" s="463"/>
      <c r="BE7" s="463"/>
      <c r="BF7" s="463"/>
      <c r="BG7" s="463"/>
      <c r="BH7" s="463"/>
      <c r="BI7" s="463"/>
      <c r="BJ7" s="463"/>
      <c r="BK7" s="463"/>
      <c r="BL7" s="463"/>
      <c r="BM7" s="463"/>
      <c r="BN7" s="463"/>
      <c r="BO7" s="463"/>
      <c r="BP7" s="463"/>
      <c r="BQ7" s="463"/>
      <c r="BR7" s="463"/>
      <c r="BS7" s="463"/>
      <c r="BT7" s="463"/>
      <c r="BU7" s="463"/>
      <c r="BV7" s="463"/>
      <c r="BW7" s="463"/>
      <c r="BX7" s="463"/>
      <c r="BY7" s="463"/>
      <c r="BZ7" s="463"/>
      <c r="CA7" s="463"/>
      <c r="CB7" s="463"/>
      <c r="CC7" s="463"/>
      <c r="CD7" s="463"/>
      <c r="CE7" s="463"/>
      <c r="CF7" s="463"/>
      <c r="CG7" s="463"/>
      <c r="CH7" s="463"/>
      <c r="CI7" s="463"/>
      <c r="CJ7" s="463"/>
      <c r="CK7" s="463"/>
      <c r="CL7" s="463"/>
      <c r="CM7" s="463"/>
      <c r="CN7" s="463"/>
      <c r="CO7" s="463"/>
      <c r="CP7" s="463"/>
      <c r="CQ7" s="463"/>
      <c r="CR7" s="463"/>
      <c r="CS7" s="463"/>
      <c r="CT7" s="463"/>
    </row>
    <row r="8" spans="1:98" ht="15.65" customHeight="1">
      <c r="A8" s="445"/>
      <c r="B8" s="143" t="s">
        <v>143</v>
      </c>
      <c r="C8" s="461"/>
      <c r="D8" s="447"/>
      <c r="E8" s="447"/>
      <c r="F8" s="447"/>
      <c r="G8" s="447"/>
      <c r="H8" s="447"/>
      <c r="I8" s="447"/>
      <c r="J8" s="447"/>
      <c r="K8" s="447"/>
      <c r="L8" s="447"/>
      <c r="M8" s="447"/>
      <c r="N8" s="447"/>
      <c r="O8" s="447"/>
      <c r="P8" s="447"/>
      <c r="Q8" s="447"/>
      <c r="R8" s="447"/>
      <c r="S8" s="447"/>
      <c r="T8" s="447"/>
      <c r="U8" s="447"/>
      <c r="V8" s="447"/>
      <c r="W8" s="448">
        <f>C8+M8+C9+M9</f>
        <v>0</v>
      </c>
      <c r="X8" s="448"/>
      <c r="Y8" s="448"/>
      <c r="Z8" s="448"/>
      <c r="AA8" s="448"/>
      <c r="AB8" s="448"/>
      <c r="AC8" s="448"/>
      <c r="AD8" s="448"/>
      <c r="AE8" s="448"/>
      <c r="AF8" s="448"/>
      <c r="AG8" s="448"/>
      <c r="AH8" s="449"/>
      <c r="AI8" s="452"/>
      <c r="AJ8" s="453"/>
      <c r="AK8" s="453"/>
      <c r="AL8" s="453"/>
      <c r="AM8" s="453"/>
      <c r="AN8" s="453"/>
      <c r="AO8" s="453"/>
      <c r="AP8" s="453"/>
      <c r="AQ8" s="453"/>
      <c r="AR8" s="453"/>
      <c r="AS8" s="453"/>
      <c r="AT8" s="453"/>
      <c r="AU8" s="453"/>
      <c r="AV8" s="453"/>
      <c r="AW8" s="453"/>
      <c r="AX8" s="453"/>
      <c r="AY8" s="453"/>
      <c r="AZ8" s="453"/>
      <c r="BA8" s="453"/>
      <c r="BB8" s="453"/>
      <c r="BC8" s="463"/>
      <c r="BD8" s="463"/>
      <c r="BE8" s="463"/>
      <c r="BF8" s="463"/>
      <c r="BG8" s="463"/>
      <c r="BH8" s="463"/>
      <c r="BI8" s="463"/>
      <c r="BJ8" s="463"/>
      <c r="BK8" s="463"/>
      <c r="BL8" s="463"/>
      <c r="BM8" s="463"/>
      <c r="BN8" s="463"/>
      <c r="BO8" s="463"/>
      <c r="BP8" s="463"/>
      <c r="BQ8" s="463"/>
      <c r="BR8" s="463"/>
      <c r="BS8" s="463"/>
      <c r="BT8" s="463"/>
      <c r="BU8" s="463"/>
      <c r="BV8" s="463"/>
      <c r="BW8" s="463"/>
      <c r="BX8" s="463"/>
      <c r="BY8" s="463"/>
      <c r="BZ8" s="463"/>
      <c r="CA8" s="463"/>
      <c r="CB8" s="463"/>
      <c r="CC8" s="463"/>
      <c r="CD8" s="463"/>
      <c r="CE8" s="463"/>
      <c r="CF8" s="463"/>
      <c r="CG8" s="463"/>
      <c r="CH8" s="463"/>
      <c r="CI8" s="463"/>
      <c r="CJ8" s="463"/>
      <c r="CK8" s="463"/>
      <c r="CL8" s="463"/>
      <c r="CM8" s="463"/>
      <c r="CN8" s="463"/>
      <c r="CO8" s="463"/>
      <c r="CP8" s="463"/>
      <c r="CQ8" s="463"/>
      <c r="CR8" s="463"/>
      <c r="CS8" s="463"/>
      <c r="CT8" s="463"/>
    </row>
    <row r="9" spans="1:98" ht="15.65" customHeight="1" thickBot="1">
      <c r="A9" s="446"/>
      <c r="B9" s="144" t="s">
        <v>144</v>
      </c>
      <c r="C9" s="454"/>
      <c r="D9" s="455"/>
      <c r="E9" s="455"/>
      <c r="F9" s="455"/>
      <c r="G9" s="455"/>
      <c r="H9" s="455"/>
      <c r="I9" s="455"/>
      <c r="J9" s="455"/>
      <c r="K9" s="455"/>
      <c r="L9" s="455"/>
      <c r="M9" s="455"/>
      <c r="N9" s="455"/>
      <c r="O9" s="455"/>
      <c r="P9" s="455"/>
      <c r="Q9" s="455"/>
      <c r="R9" s="455"/>
      <c r="S9" s="455"/>
      <c r="T9" s="455"/>
      <c r="U9" s="455"/>
      <c r="V9" s="455"/>
      <c r="W9" s="450"/>
      <c r="X9" s="450"/>
      <c r="Y9" s="450"/>
      <c r="Z9" s="450"/>
      <c r="AA9" s="450"/>
      <c r="AB9" s="450"/>
      <c r="AC9" s="450"/>
      <c r="AD9" s="450"/>
      <c r="AE9" s="450"/>
      <c r="AF9" s="450"/>
      <c r="AG9" s="450"/>
      <c r="AH9" s="451"/>
      <c r="AI9" s="452"/>
      <c r="AJ9" s="453"/>
      <c r="AK9" s="453"/>
      <c r="AL9" s="453"/>
      <c r="AM9" s="453"/>
      <c r="AN9" s="453"/>
      <c r="AO9" s="453"/>
      <c r="AP9" s="453"/>
      <c r="AQ9" s="453"/>
      <c r="AR9" s="453"/>
      <c r="AS9" s="453"/>
      <c r="AT9" s="453"/>
      <c r="AU9" s="453"/>
      <c r="AV9" s="453"/>
      <c r="AW9" s="453"/>
      <c r="AX9" s="453"/>
      <c r="AY9" s="453"/>
      <c r="AZ9" s="453"/>
      <c r="BA9" s="453"/>
      <c r="BB9" s="453"/>
      <c r="BC9" s="463"/>
      <c r="BD9" s="463"/>
      <c r="BE9" s="463"/>
      <c r="BF9" s="463"/>
      <c r="BG9" s="463"/>
      <c r="BH9" s="463"/>
      <c r="BI9" s="463"/>
      <c r="BJ9" s="463"/>
      <c r="BK9" s="463"/>
      <c r="BL9" s="463"/>
      <c r="BM9" s="463"/>
      <c r="BN9" s="463"/>
      <c r="BO9" s="463"/>
      <c r="BP9" s="463"/>
      <c r="BQ9" s="463"/>
      <c r="BR9" s="463"/>
      <c r="BS9" s="463"/>
      <c r="BT9" s="463"/>
      <c r="BU9" s="463"/>
      <c r="BV9" s="463"/>
      <c r="BW9" s="463"/>
      <c r="BX9" s="463"/>
      <c r="BY9" s="463"/>
      <c r="BZ9" s="463"/>
      <c r="CA9" s="463"/>
      <c r="CB9" s="463"/>
      <c r="CC9" s="463"/>
      <c r="CD9" s="463"/>
      <c r="CE9" s="463"/>
      <c r="CF9" s="463"/>
      <c r="CG9" s="463"/>
      <c r="CH9" s="463"/>
      <c r="CI9" s="463"/>
      <c r="CJ9" s="463"/>
      <c r="CK9" s="463"/>
      <c r="CL9" s="463"/>
      <c r="CM9" s="463"/>
      <c r="CN9" s="463"/>
      <c r="CO9" s="463"/>
      <c r="CP9" s="463"/>
      <c r="CQ9" s="463"/>
      <c r="CR9" s="463"/>
      <c r="CS9" s="463"/>
      <c r="CT9" s="463"/>
    </row>
    <row r="10" spans="1:98" ht="6" customHeight="1"/>
    <row r="11" spans="1:98" ht="6" customHeight="1"/>
    <row r="12" spans="1:98" ht="14.15" customHeight="1" thickBot="1">
      <c r="A12" s="141"/>
      <c r="B12" s="141"/>
      <c r="C12" s="470" t="s">
        <v>206</v>
      </c>
      <c r="D12" s="470"/>
      <c r="E12" s="470"/>
      <c r="F12" s="470"/>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0"/>
      <c r="AY12" s="470"/>
      <c r="AZ12" s="470"/>
      <c r="BA12" s="470"/>
      <c r="BB12" s="470"/>
      <c r="BC12" s="470"/>
      <c r="BD12" s="470"/>
      <c r="BE12" s="470"/>
      <c r="BF12" s="470"/>
      <c r="BG12" s="470"/>
      <c r="BH12" s="470"/>
      <c r="BI12" s="470"/>
      <c r="BJ12" s="470"/>
      <c r="BK12" s="470"/>
      <c r="BL12" s="470"/>
      <c r="BM12" s="470"/>
      <c r="BN12" s="470"/>
      <c r="BO12" s="470"/>
      <c r="BP12" s="470"/>
      <c r="BQ12" s="470"/>
      <c r="BR12" s="470"/>
      <c r="BS12" s="470"/>
      <c r="BT12" s="470"/>
      <c r="BU12" s="470"/>
      <c r="BV12" s="470"/>
      <c r="BW12" s="470"/>
      <c r="BX12" s="470"/>
      <c r="BY12" s="470"/>
      <c r="BZ12" s="470"/>
      <c r="CA12" s="470"/>
      <c r="CB12" s="470"/>
      <c r="CC12" s="470"/>
      <c r="CD12" s="470"/>
      <c r="CE12" s="470"/>
      <c r="CF12" s="470"/>
      <c r="CG12" s="470"/>
      <c r="CH12" s="470"/>
      <c r="CI12" s="470"/>
      <c r="CJ12" s="470"/>
      <c r="CK12" s="470"/>
      <c r="CL12" s="470"/>
      <c r="CM12" s="470"/>
      <c r="CN12" s="470"/>
      <c r="CO12" s="470"/>
      <c r="CP12" s="470"/>
      <c r="CQ12" s="470"/>
      <c r="CR12" s="470"/>
      <c r="CS12" s="470"/>
      <c r="CT12" s="470"/>
    </row>
    <row r="13" spans="1:98" ht="11.25" customHeight="1">
      <c r="A13" s="478" t="s">
        <v>145</v>
      </c>
      <c r="B13" s="479"/>
      <c r="C13" s="145"/>
      <c r="D13" s="146"/>
      <c r="E13" s="462">
        <v>7</v>
      </c>
      <c r="F13" s="462"/>
      <c r="G13" s="462"/>
      <c r="H13" s="462"/>
      <c r="I13" s="462"/>
      <c r="J13" s="462"/>
      <c r="K13" s="462">
        <v>8</v>
      </c>
      <c r="L13" s="462"/>
      <c r="M13" s="462"/>
      <c r="N13" s="462"/>
      <c r="O13" s="462"/>
      <c r="P13" s="462"/>
      <c r="Q13" s="462">
        <v>9</v>
      </c>
      <c r="R13" s="462"/>
      <c r="S13" s="462"/>
      <c r="T13" s="462"/>
      <c r="U13" s="462"/>
      <c r="V13" s="462"/>
      <c r="W13" s="462">
        <v>10</v>
      </c>
      <c r="X13" s="462"/>
      <c r="Y13" s="462"/>
      <c r="Z13" s="462"/>
      <c r="AA13" s="462"/>
      <c r="AB13" s="462"/>
      <c r="AC13" s="462">
        <v>11</v>
      </c>
      <c r="AD13" s="462"/>
      <c r="AE13" s="462"/>
      <c r="AF13" s="462"/>
      <c r="AG13" s="462"/>
      <c r="AH13" s="462"/>
      <c r="AI13" s="462">
        <v>12</v>
      </c>
      <c r="AJ13" s="462"/>
      <c r="AK13" s="462"/>
      <c r="AL13" s="462"/>
      <c r="AM13" s="462"/>
      <c r="AN13" s="462"/>
      <c r="AO13" s="462">
        <v>13</v>
      </c>
      <c r="AP13" s="462"/>
      <c r="AQ13" s="462"/>
      <c r="AR13" s="462"/>
      <c r="AS13" s="462"/>
      <c r="AT13" s="462"/>
      <c r="AU13" s="462">
        <v>14</v>
      </c>
      <c r="AV13" s="462"/>
      <c r="AW13" s="462"/>
      <c r="AX13" s="462"/>
      <c r="AY13" s="462"/>
      <c r="AZ13" s="462"/>
      <c r="BA13" s="462">
        <v>15</v>
      </c>
      <c r="BB13" s="462"/>
      <c r="BC13" s="462"/>
      <c r="BD13" s="462"/>
      <c r="BE13" s="462"/>
      <c r="BF13" s="462"/>
      <c r="BG13" s="462">
        <v>16</v>
      </c>
      <c r="BH13" s="462"/>
      <c r="BI13" s="462"/>
      <c r="BJ13" s="462"/>
      <c r="BK13" s="462"/>
      <c r="BL13" s="462"/>
      <c r="BM13" s="462">
        <v>17</v>
      </c>
      <c r="BN13" s="462"/>
      <c r="BO13" s="462"/>
      <c r="BP13" s="462"/>
      <c r="BQ13" s="462"/>
      <c r="BR13" s="462"/>
      <c r="BS13" s="462">
        <v>18</v>
      </c>
      <c r="BT13" s="462"/>
      <c r="BU13" s="462"/>
      <c r="BV13" s="462"/>
      <c r="BW13" s="462"/>
      <c r="BX13" s="462"/>
      <c r="BY13" s="462">
        <v>19</v>
      </c>
      <c r="BZ13" s="462"/>
      <c r="CA13" s="462"/>
      <c r="CB13" s="462"/>
      <c r="CC13" s="462"/>
      <c r="CD13" s="462"/>
      <c r="CE13" s="462">
        <v>20</v>
      </c>
      <c r="CF13" s="462"/>
      <c r="CG13" s="462"/>
      <c r="CH13" s="462"/>
      <c r="CI13" s="462"/>
      <c r="CJ13" s="462"/>
      <c r="CK13" s="462">
        <v>21</v>
      </c>
      <c r="CL13" s="462"/>
      <c r="CM13" s="462"/>
      <c r="CN13" s="462"/>
      <c r="CO13" s="462"/>
      <c r="CP13" s="462"/>
      <c r="CQ13" s="462">
        <v>22</v>
      </c>
      <c r="CR13" s="462"/>
      <c r="CS13" s="462"/>
      <c r="CT13" s="471"/>
    </row>
    <row r="14" spans="1:98" ht="6.75" customHeight="1" thickBot="1">
      <c r="A14" s="480"/>
      <c r="B14" s="481"/>
      <c r="C14" s="147"/>
      <c r="D14" s="148"/>
      <c r="E14" s="148"/>
      <c r="F14" s="148"/>
      <c r="G14" s="148"/>
      <c r="H14" s="148"/>
      <c r="I14" s="148"/>
      <c r="J14" s="148"/>
      <c r="K14" s="148"/>
      <c r="L14" s="148"/>
      <c r="M14" s="148"/>
      <c r="N14" s="148"/>
      <c r="O14" s="148"/>
      <c r="P14" s="148"/>
      <c r="Q14" s="148"/>
      <c r="R14" s="149"/>
      <c r="S14" s="149"/>
      <c r="T14" s="149"/>
      <c r="U14" s="149"/>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49"/>
      <c r="BO14" s="149"/>
      <c r="BP14" s="149"/>
      <c r="BQ14" s="149"/>
      <c r="BR14" s="149"/>
      <c r="BS14" s="149"/>
      <c r="BT14" s="149"/>
      <c r="BU14" s="149"/>
      <c r="BV14" s="149"/>
      <c r="BW14" s="149"/>
      <c r="BX14" s="149"/>
      <c r="BY14" s="149"/>
      <c r="BZ14" s="149"/>
      <c r="CA14" s="149"/>
      <c r="CB14" s="149"/>
      <c r="CC14" s="149"/>
      <c r="CD14" s="149"/>
      <c r="CE14" s="149"/>
      <c r="CF14" s="149"/>
      <c r="CG14" s="149"/>
      <c r="CH14" s="149"/>
      <c r="CI14" s="149"/>
      <c r="CJ14" s="149"/>
      <c r="CK14" s="149"/>
      <c r="CL14" s="149"/>
      <c r="CM14" s="149"/>
      <c r="CN14" s="149"/>
      <c r="CO14" s="149"/>
      <c r="CP14" s="149"/>
      <c r="CQ14" s="149"/>
      <c r="CR14" s="149"/>
      <c r="CS14" s="149"/>
      <c r="CT14" s="157"/>
    </row>
    <row r="15" spans="1:98" ht="30" customHeight="1" thickTop="1">
      <c r="A15" s="402" t="str">
        <f>IF(C6="","",C6)</f>
        <v/>
      </c>
      <c r="B15" s="403"/>
      <c r="C15" s="150"/>
      <c r="D15" s="151"/>
      <c r="E15" s="151"/>
      <c r="F15" s="151"/>
      <c r="G15" s="151"/>
      <c r="H15" s="159"/>
      <c r="I15" s="151"/>
      <c r="J15" s="151"/>
      <c r="K15" s="192"/>
      <c r="L15" s="192"/>
      <c r="M15" s="192"/>
      <c r="N15" s="151"/>
      <c r="O15" s="152"/>
      <c r="P15" s="152"/>
      <c r="Q15" s="152"/>
      <c r="R15" s="160"/>
      <c r="S15" s="160"/>
      <c r="T15" s="160"/>
      <c r="U15" s="160"/>
      <c r="V15" s="160"/>
      <c r="W15" s="160"/>
      <c r="X15" s="160"/>
      <c r="Y15" s="160"/>
      <c r="Z15" s="160"/>
      <c r="AA15" s="160"/>
      <c r="AB15" s="160"/>
      <c r="AC15" s="160"/>
      <c r="AD15" s="193"/>
      <c r="AE15" s="193"/>
      <c r="AF15" s="193"/>
      <c r="AG15" s="194"/>
      <c r="AH15" s="194"/>
      <c r="AI15" s="194"/>
      <c r="AJ15" s="195"/>
      <c r="AK15" s="195"/>
      <c r="AL15" s="195"/>
      <c r="AM15" s="195"/>
      <c r="AN15" s="195"/>
      <c r="AO15" s="195"/>
      <c r="AP15" s="196"/>
      <c r="AQ15" s="196"/>
      <c r="AR15" s="196"/>
      <c r="AS15" s="197"/>
      <c r="AT15" s="197"/>
      <c r="AU15" s="197"/>
      <c r="AV15" s="197"/>
      <c r="AW15" s="197"/>
      <c r="AX15" s="197"/>
      <c r="AY15" s="197"/>
      <c r="AZ15" s="197"/>
      <c r="BA15" s="197"/>
      <c r="BB15" s="197"/>
      <c r="BC15" s="197"/>
      <c r="BD15" s="197"/>
      <c r="BE15" s="197"/>
      <c r="BF15" s="197"/>
      <c r="BG15" s="197"/>
      <c r="BH15" s="198"/>
      <c r="BI15" s="198"/>
      <c r="BJ15" s="198"/>
      <c r="BK15" s="198"/>
      <c r="BL15" s="198"/>
      <c r="BM15" s="198"/>
      <c r="BN15" s="198"/>
      <c r="BO15" s="198"/>
      <c r="BP15" s="198"/>
      <c r="BQ15" s="198"/>
      <c r="BR15" s="198"/>
      <c r="BS15" s="198"/>
      <c r="BT15" s="198"/>
      <c r="BU15" s="198"/>
      <c r="BV15" s="198"/>
      <c r="BW15" s="199"/>
      <c r="BX15" s="199"/>
      <c r="BY15" s="199"/>
      <c r="BZ15" s="199"/>
      <c r="CA15" s="199"/>
      <c r="CB15" s="199"/>
      <c r="CC15" s="199"/>
      <c r="CD15" s="199"/>
      <c r="CE15" s="199"/>
      <c r="CF15" s="199"/>
      <c r="CG15" s="199"/>
      <c r="CH15" s="199"/>
      <c r="CI15" s="199"/>
      <c r="CJ15" s="199"/>
      <c r="CK15" s="199"/>
      <c r="CL15" s="199"/>
      <c r="CM15" s="199"/>
      <c r="CN15" s="199"/>
      <c r="CO15" s="199"/>
      <c r="CP15" s="199"/>
      <c r="CQ15" s="199"/>
      <c r="CR15" s="195"/>
      <c r="CS15" s="195"/>
      <c r="CT15" s="200"/>
    </row>
    <row r="16" spans="1:98" ht="30" customHeight="1">
      <c r="A16" s="400"/>
      <c r="B16" s="401"/>
      <c r="C16" s="153"/>
      <c r="D16" s="201"/>
      <c r="E16" s="201"/>
      <c r="F16" s="201"/>
      <c r="G16" s="201"/>
      <c r="H16" s="201"/>
      <c r="I16" s="201"/>
      <c r="J16" s="201"/>
      <c r="K16" s="202"/>
      <c r="L16" s="202"/>
      <c r="M16" s="202"/>
      <c r="N16" s="201"/>
      <c r="O16" s="203"/>
      <c r="P16" s="203"/>
      <c r="Q16" s="203"/>
      <c r="R16" s="161"/>
      <c r="S16" s="161"/>
      <c r="T16" s="161"/>
      <c r="U16" s="161"/>
      <c r="V16" s="161"/>
      <c r="W16" s="161"/>
      <c r="X16" s="161"/>
      <c r="Y16" s="161"/>
      <c r="Z16" s="161"/>
      <c r="AA16" s="161"/>
      <c r="AB16" s="161"/>
      <c r="AC16" s="161"/>
      <c r="AD16" s="204"/>
      <c r="AE16" s="204"/>
      <c r="AF16" s="204"/>
      <c r="AG16" s="205"/>
      <c r="AH16" s="205"/>
      <c r="AI16" s="205"/>
      <c r="AJ16" s="206"/>
      <c r="AK16" s="206"/>
      <c r="AL16" s="206"/>
      <c r="AM16" s="206"/>
      <c r="AN16" s="206"/>
      <c r="AO16" s="206"/>
      <c r="AP16" s="207"/>
      <c r="AQ16" s="207"/>
      <c r="AR16" s="207"/>
      <c r="AS16" s="208"/>
      <c r="AT16" s="208"/>
      <c r="AU16" s="208"/>
      <c r="AV16" s="208"/>
      <c r="AW16" s="208"/>
      <c r="AX16" s="208"/>
      <c r="AY16" s="208"/>
      <c r="AZ16" s="208"/>
      <c r="BA16" s="208"/>
      <c r="BB16" s="208"/>
      <c r="BC16" s="208"/>
      <c r="BD16" s="208"/>
      <c r="BE16" s="208"/>
      <c r="BF16" s="208"/>
      <c r="BG16" s="208"/>
      <c r="BH16" s="209"/>
      <c r="BI16" s="209"/>
      <c r="BJ16" s="209"/>
      <c r="BK16" s="209"/>
      <c r="BL16" s="209"/>
      <c r="BM16" s="209"/>
      <c r="BN16" s="209"/>
      <c r="BO16" s="209"/>
      <c r="BP16" s="209"/>
      <c r="BQ16" s="209"/>
      <c r="BR16" s="209"/>
      <c r="BS16" s="209"/>
      <c r="BT16" s="209"/>
      <c r="BU16" s="209"/>
      <c r="BV16" s="209"/>
      <c r="BW16" s="210"/>
      <c r="BX16" s="210"/>
      <c r="BY16" s="210"/>
      <c r="BZ16" s="210"/>
      <c r="CA16" s="210"/>
      <c r="CB16" s="210"/>
      <c r="CC16" s="210"/>
      <c r="CD16" s="210"/>
      <c r="CE16" s="210"/>
      <c r="CF16" s="210"/>
      <c r="CG16" s="210"/>
      <c r="CH16" s="210"/>
      <c r="CI16" s="210"/>
      <c r="CJ16" s="210"/>
      <c r="CK16" s="210"/>
      <c r="CL16" s="210"/>
      <c r="CM16" s="210"/>
      <c r="CN16" s="210"/>
      <c r="CO16" s="210"/>
      <c r="CP16" s="210"/>
      <c r="CQ16" s="210"/>
      <c r="CR16" s="211"/>
      <c r="CS16" s="211"/>
      <c r="CT16" s="212"/>
    </row>
    <row r="17" spans="1:98" ht="30" customHeight="1">
      <c r="A17" s="400" t="s">
        <v>294</v>
      </c>
      <c r="B17" s="401"/>
      <c r="C17" s="153"/>
      <c r="D17" s="201"/>
      <c r="E17" s="201"/>
      <c r="F17" s="201"/>
      <c r="G17" s="201"/>
      <c r="H17" s="201"/>
      <c r="I17" s="201"/>
      <c r="J17" s="201"/>
      <c r="K17" s="202"/>
      <c r="L17" s="202"/>
      <c r="M17" s="202"/>
      <c r="N17" s="201"/>
      <c r="O17" s="203"/>
      <c r="P17" s="203"/>
      <c r="Q17" s="203"/>
      <c r="R17" s="161"/>
      <c r="S17" s="161"/>
      <c r="T17" s="161"/>
      <c r="U17" s="161"/>
      <c r="V17" s="161"/>
      <c r="W17" s="161"/>
      <c r="X17" s="161"/>
      <c r="Y17" s="161"/>
      <c r="Z17" s="161"/>
      <c r="AA17" s="161"/>
      <c r="AB17" s="161"/>
      <c r="AC17" s="161"/>
      <c r="AD17" s="204"/>
      <c r="AE17" s="204"/>
      <c r="AF17" s="204"/>
      <c r="AG17" s="205"/>
      <c r="AH17" s="205"/>
      <c r="AI17" s="205"/>
      <c r="AJ17" s="206"/>
      <c r="AK17" s="206"/>
      <c r="AL17" s="206"/>
      <c r="AM17" s="206"/>
      <c r="AN17" s="206"/>
      <c r="AO17" s="206"/>
      <c r="AP17" s="207"/>
      <c r="AQ17" s="207"/>
      <c r="AR17" s="207"/>
      <c r="AS17" s="208"/>
      <c r="AT17" s="208"/>
      <c r="AU17" s="208"/>
      <c r="AV17" s="208"/>
      <c r="AW17" s="208"/>
      <c r="AX17" s="208"/>
      <c r="AY17" s="208"/>
      <c r="AZ17" s="208"/>
      <c r="BA17" s="208"/>
      <c r="BB17" s="208"/>
      <c r="BC17" s="208"/>
      <c r="BD17" s="208"/>
      <c r="BE17" s="208"/>
      <c r="BF17" s="208"/>
      <c r="BG17" s="208"/>
      <c r="BH17" s="209"/>
      <c r="BI17" s="209"/>
      <c r="BJ17" s="209"/>
      <c r="BK17" s="209"/>
      <c r="BL17" s="209"/>
      <c r="BM17" s="209"/>
      <c r="BN17" s="209"/>
      <c r="BO17" s="209"/>
      <c r="BP17" s="209"/>
      <c r="BQ17" s="209"/>
      <c r="BR17" s="209"/>
      <c r="BS17" s="209"/>
      <c r="BT17" s="209"/>
      <c r="BU17" s="209"/>
      <c r="BV17" s="209"/>
      <c r="BW17" s="213"/>
      <c r="BX17" s="213"/>
      <c r="BY17" s="213"/>
      <c r="BZ17" s="213"/>
      <c r="CA17" s="213"/>
      <c r="CB17" s="213"/>
      <c r="CC17" s="213"/>
      <c r="CD17" s="213"/>
      <c r="CE17" s="213"/>
      <c r="CF17" s="213"/>
      <c r="CG17" s="213"/>
      <c r="CH17" s="213"/>
      <c r="CI17" s="213"/>
      <c r="CJ17" s="213"/>
      <c r="CK17" s="213"/>
      <c r="CL17" s="213"/>
      <c r="CM17" s="213"/>
      <c r="CN17" s="213"/>
      <c r="CO17" s="213"/>
      <c r="CP17" s="213"/>
      <c r="CQ17" s="213"/>
      <c r="CR17" s="211"/>
      <c r="CS17" s="211"/>
      <c r="CT17" s="212"/>
    </row>
    <row r="18" spans="1:98" ht="30" customHeight="1">
      <c r="A18" s="400" t="str">
        <f>IF(P6="","",P6)</f>
        <v/>
      </c>
      <c r="B18" s="401"/>
      <c r="C18" s="153"/>
      <c r="D18" s="201"/>
      <c r="E18" s="201"/>
      <c r="F18" s="201"/>
      <c r="G18" s="201"/>
      <c r="H18" s="201"/>
      <c r="I18" s="201"/>
      <c r="J18" s="201"/>
      <c r="K18" s="202"/>
      <c r="L18" s="202"/>
      <c r="M18" s="202"/>
      <c r="N18" s="201"/>
      <c r="O18" s="203"/>
      <c r="P18" s="203"/>
      <c r="Q18" s="203"/>
      <c r="R18" s="161"/>
      <c r="S18" s="161"/>
      <c r="T18" s="161"/>
      <c r="U18" s="161"/>
      <c r="V18" s="161"/>
      <c r="W18" s="161"/>
      <c r="X18" s="161"/>
      <c r="Y18" s="161"/>
      <c r="Z18" s="161"/>
      <c r="AA18" s="161"/>
      <c r="AB18" s="161"/>
      <c r="AC18" s="161"/>
      <c r="AD18" s="204"/>
      <c r="AE18" s="204"/>
      <c r="AF18" s="204"/>
      <c r="AG18" s="205"/>
      <c r="AH18" s="205"/>
      <c r="AI18" s="205"/>
      <c r="AJ18" s="206"/>
      <c r="AK18" s="206"/>
      <c r="AL18" s="206"/>
      <c r="AM18" s="206"/>
      <c r="AN18" s="206"/>
      <c r="AO18" s="206"/>
      <c r="AP18" s="207"/>
      <c r="AQ18" s="207"/>
      <c r="AR18" s="207"/>
      <c r="AS18" s="208"/>
      <c r="AT18" s="208"/>
      <c r="AU18" s="208"/>
      <c r="AV18" s="208"/>
      <c r="AW18" s="208"/>
      <c r="AX18" s="208"/>
      <c r="AY18" s="208"/>
      <c r="AZ18" s="208"/>
      <c r="BA18" s="208"/>
      <c r="BB18" s="208"/>
      <c r="BC18" s="208"/>
      <c r="BD18" s="208"/>
      <c r="BE18" s="208"/>
      <c r="BF18" s="208"/>
      <c r="BG18" s="208"/>
      <c r="BH18" s="209"/>
      <c r="BI18" s="209"/>
      <c r="BJ18" s="209"/>
      <c r="BK18" s="209"/>
      <c r="BL18" s="209"/>
      <c r="BM18" s="209"/>
      <c r="BN18" s="209"/>
      <c r="BO18" s="209"/>
      <c r="BP18" s="209"/>
      <c r="BQ18" s="209"/>
      <c r="BR18" s="209"/>
      <c r="BS18" s="209"/>
      <c r="BT18" s="209"/>
      <c r="BU18" s="209"/>
      <c r="BV18" s="209"/>
      <c r="BW18" s="214"/>
      <c r="BX18" s="214"/>
      <c r="BY18" s="214"/>
      <c r="BZ18" s="214"/>
      <c r="CA18" s="214"/>
      <c r="CB18" s="214"/>
      <c r="CC18" s="214"/>
      <c r="CD18" s="214"/>
      <c r="CE18" s="214"/>
      <c r="CF18" s="214"/>
      <c r="CG18" s="214"/>
      <c r="CH18" s="214"/>
      <c r="CI18" s="214"/>
      <c r="CJ18" s="214"/>
      <c r="CK18" s="214"/>
      <c r="CL18" s="214"/>
      <c r="CM18" s="214"/>
      <c r="CN18" s="214"/>
      <c r="CO18" s="214"/>
      <c r="CP18" s="214"/>
      <c r="CQ18" s="214"/>
      <c r="CR18" s="211"/>
      <c r="CS18" s="211"/>
      <c r="CT18" s="212"/>
    </row>
    <row r="19" spans="1:98" ht="30" customHeight="1">
      <c r="A19" s="400"/>
      <c r="B19" s="401"/>
      <c r="C19" s="153"/>
      <c r="D19" s="201"/>
      <c r="E19" s="201"/>
      <c r="F19" s="201"/>
      <c r="G19" s="201"/>
      <c r="H19" s="201"/>
      <c r="I19" s="201"/>
      <c r="J19" s="201"/>
      <c r="K19" s="202"/>
      <c r="L19" s="202"/>
      <c r="M19" s="202"/>
      <c r="N19" s="201"/>
      <c r="O19" s="203"/>
      <c r="P19" s="203"/>
      <c r="Q19" s="203"/>
      <c r="R19" s="161"/>
      <c r="S19" s="161"/>
      <c r="T19" s="161"/>
      <c r="U19" s="161"/>
      <c r="V19" s="161"/>
      <c r="W19" s="161"/>
      <c r="X19" s="161"/>
      <c r="Y19" s="161"/>
      <c r="Z19" s="161"/>
      <c r="AA19" s="161"/>
      <c r="AB19" s="161"/>
      <c r="AC19" s="161"/>
      <c r="AD19" s="204"/>
      <c r="AE19" s="204"/>
      <c r="AF19" s="204"/>
      <c r="AG19" s="205"/>
      <c r="AH19" s="205"/>
      <c r="AI19" s="205"/>
      <c r="AJ19" s="206"/>
      <c r="AK19" s="206"/>
      <c r="AL19" s="206"/>
      <c r="AM19" s="206"/>
      <c r="AN19" s="206"/>
      <c r="AO19" s="206"/>
      <c r="AP19" s="207"/>
      <c r="AQ19" s="207"/>
      <c r="AR19" s="207"/>
      <c r="AS19" s="208"/>
      <c r="AT19" s="208"/>
      <c r="AU19" s="208"/>
      <c r="AV19" s="208"/>
      <c r="AW19" s="208"/>
      <c r="AX19" s="208"/>
      <c r="AY19" s="208"/>
      <c r="AZ19" s="208"/>
      <c r="BA19" s="208"/>
      <c r="BB19" s="208"/>
      <c r="BC19" s="208"/>
      <c r="BD19" s="208"/>
      <c r="BE19" s="208"/>
      <c r="BF19" s="208"/>
      <c r="BG19" s="208"/>
      <c r="BH19" s="209"/>
      <c r="BI19" s="209"/>
      <c r="BJ19" s="209"/>
      <c r="BK19" s="209"/>
      <c r="BL19" s="209"/>
      <c r="BM19" s="209"/>
      <c r="BN19" s="209"/>
      <c r="BO19" s="209"/>
      <c r="BP19" s="209"/>
      <c r="BQ19" s="209"/>
      <c r="BR19" s="209"/>
      <c r="BS19" s="209"/>
      <c r="BT19" s="209"/>
      <c r="BU19" s="209"/>
      <c r="BV19" s="209"/>
      <c r="BW19" s="214"/>
      <c r="BX19" s="214"/>
      <c r="BY19" s="214"/>
      <c r="BZ19" s="214"/>
      <c r="CA19" s="214"/>
      <c r="CB19" s="214"/>
      <c r="CC19" s="214"/>
      <c r="CD19" s="214"/>
      <c r="CE19" s="214"/>
      <c r="CF19" s="214"/>
      <c r="CG19" s="214"/>
      <c r="CH19" s="214"/>
      <c r="CI19" s="214"/>
      <c r="CJ19" s="214"/>
      <c r="CK19" s="214"/>
      <c r="CL19" s="214"/>
      <c r="CM19" s="214"/>
      <c r="CN19" s="214"/>
      <c r="CO19" s="214"/>
      <c r="CP19" s="214"/>
      <c r="CQ19" s="214"/>
      <c r="CR19" s="211"/>
      <c r="CS19" s="211"/>
      <c r="CT19" s="212"/>
    </row>
    <row r="20" spans="1:98" ht="30" customHeight="1">
      <c r="A20" s="400" t="s">
        <v>295</v>
      </c>
      <c r="B20" s="401"/>
      <c r="C20" s="153"/>
      <c r="D20" s="201"/>
      <c r="E20" s="201"/>
      <c r="F20" s="201"/>
      <c r="G20" s="201"/>
      <c r="H20" s="201"/>
      <c r="I20" s="201"/>
      <c r="J20" s="201"/>
      <c r="K20" s="202"/>
      <c r="L20" s="202"/>
      <c r="M20" s="202"/>
      <c r="N20" s="201"/>
      <c r="O20" s="203"/>
      <c r="P20" s="203"/>
      <c r="Q20" s="203"/>
      <c r="R20" s="161"/>
      <c r="S20" s="161"/>
      <c r="T20" s="161"/>
      <c r="U20" s="161"/>
      <c r="V20" s="161"/>
      <c r="W20" s="161"/>
      <c r="X20" s="161"/>
      <c r="Y20" s="161"/>
      <c r="Z20" s="161"/>
      <c r="AA20" s="161"/>
      <c r="AB20" s="161"/>
      <c r="AC20" s="161"/>
      <c r="AD20" s="204"/>
      <c r="AE20" s="204"/>
      <c r="AF20" s="204"/>
      <c r="AG20" s="205"/>
      <c r="AH20" s="205"/>
      <c r="AI20" s="205"/>
      <c r="AJ20" s="206"/>
      <c r="AK20" s="206"/>
      <c r="AL20" s="206"/>
      <c r="AM20" s="206"/>
      <c r="AN20" s="206"/>
      <c r="AO20" s="206"/>
      <c r="AP20" s="207"/>
      <c r="AQ20" s="207"/>
      <c r="AR20" s="207"/>
      <c r="AS20" s="215"/>
      <c r="AT20" s="215"/>
      <c r="AU20" s="215"/>
      <c r="AV20" s="215"/>
      <c r="AW20" s="215"/>
      <c r="AX20" s="215"/>
      <c r="AY20" s="215"/>
      <c r="AZ20" s="215"/>
      <c r="BA20" s="215"/>
      <c r="BB20" s="215"/>
      <c r="BC20" s="215"/>
      <c r="BD20" s="215"/>
      <c r="BE20" s="215"/>
      <c r="BF20" s="215"/>
      <c r="BG20" s="215"/>
      <c r="BH20" s="209"/>
      <c r="BI20" s="209"/>
      <c r="BJ20" s="209"/>
      <c r="BK20" s="209"/>
      <c r="BL20" s="209"/>
      <c r="BM20" s="209"/>
      <c r="BN20" s="209"/>
      <c r="BO20" s="209"/>
      <c r="BP20" s="209"/>
      <c r="BQ20" s="209"/>
      <c r="BR20" s="209"/>
      <c r="BS20" s="209"/>
      <c r="BT20" s="209"/>
      <c r="BU20" s="209"/>
      <c r="BV20" s="209"/>
      <c r="BW20" s="214"/>
      <c r="BX20" s="214"/>
      <c r="BY20" s="214"/>
      <c r="BZ20" s="214"/>
      <c r="CA20" s="214"/>
      <c r="CB20" s="214"/>
      <c r="CC20" s="214"/>
      <c r="CD20" s="214"/>
      <c r="CE20" s="214"/>
      <c r="CF20" s="214"/>
      <c r="CG20" s="214"/>
      <c r="CH20" s="214"/>
      <c r="CI20" s="214"/>
      <c r="CJ20" s="214"/>
      <c r="CK20" s="214"/>
      <c r="CL20" s="214"/>
      <c r="CM20" s="214"/>
      <c r="CN20" s="214"/>
      <c r="CO20" s="214"/>
      <c r="CP20" s="214"/>
      <c r="CQ20" s="214"/>
      <c r="CR20" s="211"/>
      <c r="CS20" s="211"/>
      <c r="CT20" s="212"/>
    </row>
    <row r="21" spans="1:98" ht="30" customHeight="1">
      <c r="A21" s="404" t="str">
        <f>IF(AC6="","",AC6)</f>
        <v/>
      </c>
      <c r="B21" s="405"/>
      <c r="C21" s="153"/>
      <c r="D21" s="201"/>
      <c r="E21" s="201"/>
      <c r="F21" s="201"/>
      <c r="G21" s="201"/>
      <c r="H21" s="201"/>
      <c r="I21" s="201"/>
      <c r="J21" s="201"/>
      <c r="K21" s="202"/>
      <c r="L21" s="202"/>
      <c r="M21" s="202"/>
      <c r="N21" s="201"/>
      <c r="O21" s="203"/>
      <c r="P21" s="203"/>
      <c r="Q21" s="203"/>
      <c r="R21" s="161"/>
      <c r="S21" s="161"/>
      <c r="T21" s="161"/>
      <c r="U21" s="161"/>
      <c r="V21" s="161"/>
      <c r="W21" s="161"/>
      <c r="X21" s="161"/>
      <c r="Y21" s="161"/>
      <c r="Z21" s="161"/>
      <c r="AA21" s="161"/>
      <c r="AB21" s="161"/>
      <c r="AC21" s="161"/>
      <c r="AD21" s="204"/>
      <c r="AE21" s="204"/>
      <c r="AF21" s="204"/>
      <c r="AG21" s="205"/>
      <c r="AH21" s="205"/>
      <c r="AI21" s="205"/>
      <c r="AJ21" s="206"/>
      <c r="AK21" s="206"/>
      <c r="AL21" s="206"/>
      <c r="AM21" s="206"/>
      <c r="AN21" s="206"/>
      <c r="AO21" s="206"/>
      <c r="AP21" s="207"/>
      <c r="AQ21" s="207"/>
      <c r="AR21" s="207"/>
      <c r="AS21" s="208"/>
      <c r="AT21" s="208"/>
      <c r="AU21" s="208"/>
      <c r="AV21" s="208"/>
      <c r="AW21" s="208"/>
      <c r="AX21" s="208"/>
      <c r="AY21" s="208"/>
      <c r="AZ21" s="208"/>
      <c r="BA21" s="208"/>
      <c r="BB21" s="208"/>
      <c r="BC21" s="208"/>
      <c r="BD21" s="208"/>
      <c r="BE21" s="208"/>
      <c r="BF21" s="208"/>
      <c r="BG21" s="208"/>
      <c r="BH21" s="209"/>
      <c r="BI21" s="209"/>
      <c r="BJ21" s="209"/>
      <c r="BK21" s="209"/>
      <c r="BL21" s="209"/>
      <c r="BM21" s="209"/>
      <c r="BN21" s="209"/>
      <c r="BO21" s="209"/>
      <c r="BP21" s="209"/>
      <c r="BQ21" s="209"/>
      <c r="BR21" s="209"/>
      <c r="BS21" s="209"/>
      <c r="BT21" s="209"/>
      <c r="BU21" s="209"/>
      <c r="BV21" s="209"/>
      <c r="BW21" s="214"/>
      <c r="BX21" s="214"/>
      <c r="BY21" s="214"/>
      <c r="BZ21" s="214"/>
      <c r="CA21" s="214"/>
      <c r="CB21" s="214"/>
      <c r="CC21" s="214"/>
      <c r="CD21" s="214"/>
      <c r="CE21" s="214"/>
      <c r="CF21" s="214"/>
      <c r="CG21" s="214"/>
      <c r="CH21" s="214"/>
      <c r="CI21" s="214"/>
      <c r="CJ21" s="214"/>
      <c r="CK21" s="214"/>
      <c r="CL21" s="214"/>
      <c r="CM21" s="214"/>
      <c r="CN21" s="214"/>
      <c r="CO21" s="214"/>
      <c r="CP21" s="214"/>
      <c r="CQ21" s="214"/>
      <c r="CR21" s="211"/>
      <c r="CS21" s="211"/>
      <c r="CT21" s="212"/>
    </row>
    <row r="22" spans="1:98" ht="30" customHeight="1" thickBot="1">
      <c r="A22" s="406"/>
      <c r="B22" s="407"/>
      <c r="C22" s="154"/>
      <c r="D22" s="155"/>
      <c r="E22" s="155"/>
      <c r="F22" s="155"/>
      <c r="G22" s="155"/>
      <c r="H22" s="155"/>
      <c r="I22" s="155"/>
      <c r="J22" s="155"/>
      <c r="K22" s="141"/>
      <c r="L22" s="141"/>
      <c r="M22" s="141"/>
      <c r="N22" s="155"/>
      <c r="O22" s="156"/>
      <c r="P22" s="156"/>
      <c r="Q22" s="156"/>
      <c r="R22" s="162"/>
      <c r="S22" s="162"/>
      <c r="T22" s="162"/>
      <c r="U22" s="162"/>
      <c r="V22" s="162"/>
      <c r="W22" s="162"/>
      <c r="X22" s="162"/>
      <c r="Y22" s="162"/>
      <c r="Z22" s="162"/>
      <c r="AA22" s="162"/>
      <c r="AB22" s="162"/>
      <c r="AC22" s="162"/>
      <c r="AD22" s="216"/>
      <c r="AE22" s="216"/>
      <c r="AF22" s="216"/>
      <c r="AG22" s="217"/>
      <c r="AH22" s="217"/>
      <c r="AI22" s="217"/>
      <c r="AJ22" s="218"/>
      <c r="AK22" s="218"/>
      <c r="AL22" s="218"/>
      <c r="AM22" s="218"/>
      <c r="AN22" s="218"/>
      <c r="AO22" s="218"/>
      <c r="AP22" s="219"/>
      <c r="AQ22" s="219"/>
      <c r="AR22" s="219"/>
      <c r="AS22" s="220"/>
      <c r="AT22" s="220"/>
      <c r="AU22" s="220"/>
      <c r="AV22" s="220"/>
      <c r="AW22" s="220"/>
      <c r="AX22" s="220"/>
      <c r="AY22" s="220"/>
      <c r="AZ22" s="220"/>
      <c r="BA22" s="220"/>
      <c r="BB22" s="220"/>
      <c r="BC22" s="220"/>
      <c r="BD22" s="220"/>
      <c r="BE22" s="220"/>
      <c r="BF22" s="220"/>
      <c r="BG22" s="220"/>
      <c r="BH22" s="221"/>
      <c r="BI22" s="221"/>
      <c r="BJ22" s="221"/>
      <c r="BK22" s="221"/>
      <c r="BL22" s="221"/>
      <c r="BM22" s="221"/>
      <c r="BN22" s="221"/>
      <c r="BO22" s="221"/>
      <c r="BP22" s="221"/>
      <c r="BQ22" s="221"/>
      <c r="BR22" s="221"/>
      <c r="BS22" s="221"/>
      <c r="BT22" s="221"/>
      <c r="BU22" s="221"/>
      <c r="BV22" s="221"/>
      <c r="BW22" s="222"/>
      <c r="BX22" s="222"/>
      <c r="BY22" s="222"/>
      <c r="BZ22" s="222"/>
      <c r="CA22" s="222"/>
      <c r="CB22" s="222"/>
      <c r="CC22" s="222"/>
      <c r="CD22" s="222"/>
      <c r="CE22" s="222"/>
      <c r="CF22" s="222"/>
      <c r="CG22" s="222"/>
      <c r="CH22" s="222"/>
      <c r="CI22" s="222"/>
      <c r="CJ22" s="222"/>
      <c r="CK22" s="222"/>
      <c r="CL22" s="222"/>
      <c r="CM22" s="222"/>
      <c r="CN22" s="222"/>
      <c r="CO22" s="222"/>
      <c r="CP22" s="222"/>
      <c r="CQ22" s="222"/>
      <c r="CR22" s="223"/>
      <c r="CS22" s="223"/>
      <c r="CT22" s="224"/>
    </row>
    <row r="23" spans="1:98" ht="15" customHeight="1">
      <c r="A23" s="472" t="s">
        <v>204</v>
      </c>
      <c r="B23" s="473"/>
      <c r="C23" s="420"/>
      <c r="D23" s="421"/>
      <c r="E23" s="421"/>
      <c r="F23" s="421"/>
      <c r="G23" s="421"/>
      <c r="H23" s="421"/>
      <c r="I23" s="421"/>
      <c r="J23" s="421"/>
      <c r="K23" s="421"/>
      <c r="L23" s="421"/>
      <c r="M23" s="421"/>
      <c r="N23" s="421"/>
      <c r="O23" s="421"/>
      <c r="P23" s="421"/>
      <c r="Q23" s="421"/>
      <c r="R23" s="421"/>
      <c r="S23" s="421"/>
      <c r="T23" s="421"/>
      <c r="U23" s="421"/>
      <c r="V23" s="421"/>
      <c r="W23" s="421"/>
      <c r="X23" s="421"/>
      <c r="Y23" s="421"/>
      <c r="Z23" s="421"/>
      <c r="AA23" s="421"/>
      <c r="AB23" s="421"/>
      <c r="AC23" s="421"/>
      <c r="AD23" s="421"/>
      <c r="AE23" s="421"/>
      <c r="AF23" s="421"/>
      <c r="AG23" s="421"/>
      <c r="AH23" s="421"/>
      <c r="AI23" s="421"/>
      <c r="AJ23" s="421"/>
      <c r="AK23" s="421"/>
      <c r="AL23" s="421"/>
      <c r="AM23" s="421"/>
      <c r="AN23" s="421"/>
      <c r="AO23" s="421"/>
      <c r="AP23" s="421"/>
      <c r="AQ23" s="421"/>
      <c r="AR23" s="421"/>
      <c r="AS23" s="421"/>
      <c r="AT23" s="421"/>
      <c r="AU23" s="421"/>
      <c r="AV23" s="422"/>
      <c r="AW23" s="414" t="s">
        <v>208</v>
      </c>
      <c r="AX23" s="415"/>
      <c r="AY23" s="415"/>
      <c r="AZ23" s="415"/>
      <c r="BA23" s="415"/>
      <c r="BB23" s="415"/>
      <c r="BC23" s="415"/>
      <c r="BD23" s="415"/>
      <c r="BE23" s="415"/>
      <c r="BF23" s="415"/>
      <c r="BG23" s="415"/>
      <c r="BH23" s="415"/>
      <c r="BI23" s="415"/>
      <c r="BJ23" s="415"/>
      <c r="BK23" s="415"/>
      <c r="BL23" s="415"/>
      <c r="BM23" s="415"/>
      <c r="BN23" s="415"/>
      <c r="BO23" s="415"/>
      <c r="BP23" s="415"/>
      <c r="BQ23" s="429" t="s">
        <v>210</v>
      </c>
      <c r="BR23" s="429"/>
      <c r="BS23" s="429"/>
      <c r="BT23" s="429"/>
      <c r="BU23" s="430"/>
      <c r="BV23" s="414"/>
      <c r="BW23" s="415"/>
      <c r="BX23" s="415"/>
      <c r="BY23" s="415"/>
      <c r="BZ23" s="415"/>
      <c r="CA23" s="415"/>
      <c r="CB23" s="415"/>
      <c r="CC23" s="415"/>
      <c r="CD23" s="415"/>
      <c r="CE23" s="415"/>
      <c r="CF23" s="415"/>
      <c r="CG23" s="415"/>
      <c r="CH23" s="415"/>
      <c r="CI23" s="415"/>
      <c r="CJ23" s="415"/>
      <c r="CK23" s="415"/>
      <c r="CL23" s="415"/>
      <c r="CM23" s="415"/>
      <c r="CN23" s="415"/>
      <c r="CO23" s="415"/>
      <c r="CP23" s="408"/>
      <c r="CQ23" s="408"/>
      <c r="CR23" s="408"/>
      <c r="CS23" s="408"/>
      <c r="CT23" s="409"/>
    </row>
    <row r="24" spans="1:98" ht="15" customHeight="1">
      <c r="A24" s="474"/>
      <c r="B24" s="475"/>
      <c r="C24" s="423"/>
      <c r="D24" s="424"/>
      <c r="E24" s="424"/>
      <c r="F24" s="424"/>
      <c r="G24" s="424"/>
      <c r="H24" s="424"/>
      <c r="I24" s="424"/>
      <c r="J24" s="424"/>
      <c r="K24" s="424"/>
      <c r="L24" s="424"/>
      <c r="M24" s="424"/>
      <c r="N24" s="424"/>
      <c r="O24" s="424"/>
      <c r="P24" s="424"/>
      <c r="Q24" s="424"/>
      <c r="R24" s="424"/>
      <c r="S24" s="424"/>
      <c r="T24" s="424"/>
      <c r="U24" s="424"/>
      <c r="V24" s="424"/>
      <c r="W24" s="424"/>
      <c r="X24" s="424"/>
      <c r="Y24" s="424"/>
      <c r="Z24" s="424"/>
      <c r="AA24" s="424"/>
      <c r="AB24" s="424"/>
      <c r="AC24" s="424"/>
      <c r="AD24" s="424"/>
      <c r="AE24" s="424"/>
      <c r="AF24" s="424"/>
      <c r="AG24" s="424"/>
      <c r="AH24" s="424"/>
      <c r="AI24" s="424"/>
      <c r="AJ24" s="424"/>
      <c r="AK24" s="424"/>
      <c r="AL24" s="424"/>
      <c r="AM24" s="424"/>
      <c r="AN24" s="424"/>
      <c r="AO24" s="424"/>
      <c r="AP24" s="424"/>
      <c r="AQ24" s="424"/>
      <c r="AR24" s="424"/>
      <c r="AS24" s="424"/>
      <c r="AT24" s="424"/>
      <c r="AU24" s="424"/>
      <c r="AV24" s="425"/>
      <c r="AW24" s="416" t="s">
        <v>209</v>
      </c>
      <c r="AX24" s="417"/>
      <c r="AY24" s="417"/>
      <c r="AZ24" s="417"/>
      <c r="BA24" s="417"/>
      <c r="BB24" s="417"/>
      <c r="BC24" s="417"/>
      <c r="BD24" s="417"/>
      <c r="BE24" s="417"/>
      <c r="BF24" s="417"/>
      <c r="BG24" s="417"/>
      <c r="BH24" s="417"/>
      <c r="BI24" s="417"/>
      <c r="BJ24" s="417"/>
      <c r="BK24" s="417"/>
      <c r="BL24" s="417"/>
      <c r="BM24" s="417"/>
      <c r="BN24" s="417"/>
      <c r="BO24" s="417"/>
      <c r="BP24" s="417"/>
      <c r="BQ24" s="410" t="s">
        <v>210</v>
      </c>
      <c r="BR24" s="410"/>
      <c r="BS24" s="410"/>
      <c r="BT24" s="410"/>
      <c r="BU24" s="431"/>
      <c r="BV24" s="416" t="s">
        <v>207</v>
      </c>
      <c r="BW24" s="417"/>
      <c r="BX24" s="417"/>
      <c r="BY24" s="417"/>
      <c r="BZ24" s="417"/>
      <c r="CA24" s="417"/>
      <c r="CB24" s="417"/>
      <c r="CC24" s="417"/>
      <c r="CD24" s="417"/>
      <c r="CE24" s="417"/>
      <c r="CF24" s="417"/>
      <c r="CG24" s="417"/>
      <c r="CH24" s="417"/>
      <c r="CI24" s="417"/>
      <c r="CJ24" s="417"/>
      <c r="CK24" s="417"/>
      <c r="CL24" s="417"/>
      <c r="CM24" s="417"/>
      <c r="CN24" s="417"/>
      <c r="CO24" s="417"/>
      <c r="CP24" s="410" t="s">
        <v>210</v>
      </c>
      <c r="CQ24" s="410"/>
      <c r="CR24" s="410"/>
      <c r="CS24" s="410"/>
      <c r="CT24" s="411"/>
    </row>
    <row r="25" spans="1:98" ht="15" customHeight="1">
      <c r="A25" s="474"/>
      <c r="B25" s="475"/>
      <c r="C25" s="423"/>
      <c r="D25" s="424"/>
      <c r="E25" s="424"/>
      <c r="F25" s="424"/>
      <c r="G25" s="424"/>
      <c r="H25" s="424"/>
      <c r="I25" s="424"/>
      <c r="J25" s="424"/>
      <c r="K25" s="424"/>
      <c r="L25" s="424"/>
      <c r="M25" s="424"/>
      <c r="N25" s="424"/>
      <c r="O25" s="424"/>
      <c r="P25" s="424"/>
      <c r="Q25" s="424"/>
      <c r="R25" s="424"/>
      <c r="S25" s="424"/>
      <c r="T25" s="424"/>
      <c r="U25" s="424"/>
      <c r="V25" s="424"/>
      <c r="W25" s="424"/>
      <c r="X25" s="424"/>
      <c r="Y25" s="424"/>
      <c r="Z25" s="424"/>
      <c r="AA25" s="424"/>
      <c r="AB25" s="424"/>
      <c r="AC25" s="424"/>
      <c r="AD25" s="424"/>
      <c r="AE25" s="424"/>
      <c r="AF25" s="424"/>
      <c r="AG25" s="424"/>
      <c r="AH25" s="424"/>
      <c r="AI25" s="424"/>
      <c r="AJ25" s="424"/>
      <c r="AK25" s="424"/>
      <c r="AL25" s="424"/>
      <c r="AM25" s="424"/>
      <c r="AN25" s="424"/>
      <c r="AO25" s="424"/>
      <c r="AP25" s="424"/>
      <c r="AQ25" s="424"/>
      <c r="AR25" s="424"/>
      <c r="AS25" s="424"/>
      <c r="AT25" s="424"/>
      <c r="AU25" s="424"/>
      <c r="AV25" s="425"/>
      <c r="AW25" s="416"/>
      <c r="AX25" s="417"/>
      <c r="AY25" s="417"/>
      <c r="AZ25" s="417"/>
      <c r="BA25" s="417"/>
      <c r="BB25" s="417"/>
      <c r="BC25" s="417"/>
      <c r="BD25" s="417"/>
      <c r="BE25" s="417"/>
      <c r="BF25" s="417"/>
      <c r="BG25" s="417"/>
      <c r="BH25" s="417"/>
      <c r="BI25" s="417"/>
      <c r="BJ25" s="417"/>
      <c r="BK25" s="417"/>
      <c r="BL25" s="417"/>
      <c r="BM25" s="417"/>
      <c r="BN25" s="417"/>
      <c r="BO25" s="417"/>
      <c r="BP25" s="417"/>
      <c r="BQ25" s="432"/>
      <c r="BR25" s="432"/>
      <c r="BS25" s="432"/>
      <c r="BT25" s="432"/>
      <c r="BU25" s="433"/>
      <c r="BV25" s="418"/>
      <c r="BW25" s="419"/>
      <c r="BX25" s="419"/>
      <c r="BY25" s="419"/>
      <c r="BZ25" s="419"/>
      <c r="CA25" s="419"/>
      <c r="CB25" s="419"/>
      <c r="CC25" s="419"/>
      <c r="CD25" s="419"/>
      <c r="CE25" s="419"/>
      <c r="CF25" s="419"/>
      <c r="CG25" s="419"/>
      <c r="CH25" s="419"/>
      <c r="CI25" s="419"/>
      <c r="CJ25" s="419"/>
      <c r="CK25" s="419"/>
      <c r="CL25" s="419"/>
      <c r="CM25" s="419"/>
      <c r="CN25" s="419"/>
      <c r="CO25" s="419"/>
      <c r="CP25" s="412"/>
      <c r="CQ25" s="412"/>
      <c r="CR25" s="412"/>
      <c r="CS25" s="412"/>
      <c r="CT25" s="413"/>
    </row>
    <row r="26" spans="1:98" ht="15" customHeight="1" thickBot="1">
      <c r="A26" s="476"/>
      <c r="B26" s="477"/>
      <c r="C26" s="426"/>
      <c r="D26" s="427"/>
      <c r="E26" s="427"/>
      <c r="F26" s="427"/>
      <c r="G26" s="427"/>
      <c r="H26" s="427"/>
      <c r="I26" s="427"/>
      <c r="J26" s="427"/>
      <c r="K26" s="427"/>
      <c r="L26" s="427"/>
      <c r="M26" s="427"/>
      <c r="N26" s="427"/>
      <c r="O26" s="427"/>
      <c r="P26" s="427"/>
      <c r="Q26" s="427"/>
      <c r="R26" s="427"/>
      <c r="S26" s="427"/>
      <c r="T26" s="427"/>
      <c r="U26" s="427"/>
      <c r="V26" s="427"/>
      <c r="W26" s="427"/>
      <c r="X26" s="427"/>
      <c r="Y26" s="427"/>
      <c r="Z26" s="427"/>
      <c r="AA26" s="427"/>
      <c r="AB26" s="427"/>
      <c r="AC26" s="427"/>
      <c r="AD26" s="427"/>
      <c r="AE26" s="427"/>
      <c r="AF26" s="427"/>
      <c r="AG26" s="427"/>
      <c r="AH26" s="427"/>
      <c r="AI26" s="427"/>
      <c r="AJ26" s="427"/>
      <c r="AK26" s="427"/>
      <c r="AL26" s="427"/>
      <c r="AM26" s="427"/>
      <c r="AN26" s="427"/>
      <c r="AO26" s="427"/>
      <c r="AP26" s="427"/>
      <c r="AQ26" s="427"/>
      <c r="AR26" s="427"/>
      <c r="AS26" s="427"/>
      <c r="AT26" s="427"/>
      <c r="AU26" s="427"/>
      <c r="AV26" s="428"/>
      <c r="AW26" s="434" t="s">
        <v>292</v>
      </c>
      <c r="AX26" s="435"/>
      <c r="AY26" s="435"/>
      <c r="AZ26" s="435"/>
      <c r="BA26" s="435"/>
      <c r="BB26" s="435"/>
      <c r="BC26" s="435"/>
      <c r="BD26" s="435"/>
      <c r="BE26" s="435"/>
      <c r="BF26" s="435"/>
      <c r="BG26" s="435"/>
      <c r="BH26" s="435"/>
      <c r="BI26" s="435"/>
      <c r="BJ26" s="435"/>
      <c r="BK26" s="435"/>
      <c r="BL26" s="435"/>
      <c r="BM26" s="435"/>
      <c r="BN26" s="435"/>
      <c r="BO26" s="435"/>
      <c r="BP26" s="435"/>
      <c r="BQ26" s="436" t="s">
        <v>293</v>
      </c>
      <c r="BR26" s="436"/>
      <c r="BS26" s="436"/>
      <c r="BT26" s="436"/>
      <c r="BU26" s="436"/>
      <c r="BV26" s="436"/>
      <c r="BW26" s="436"/>
      <c r="BX26" s="436"/>
      <c r="BY26" s="436"/>
      <c r="BZ26" s="436"/>
      <c r="CA26" s="436"/>
      <c r="CB26" s="436"/>
      <c r="CC26" s="436"/>
      <c r="CD26" s="436"/>
      <c r="CE26" s="436"/>
      <c r="CF26" s="436"/>
      <c r="CG26" s="436"/>
      <c r="CH26" s="436"/>
      <c r="CI26" s="436"/>
      <c r="CJ26" s="436"/>
      <c r="CK26" s="436"/>
      <c r="CL26" s="436"/>
      <c r="CM26" s="436"/>
      <c r="CN26" s="436"/>
      <c r="CO26" s="436"/>
      <c r="CP26" s="436"/>
      <c r="CQ26" s="436"/>
      <c r="CR26" s="436"/>
      <c r="CS26" s="436"/>
      <c r="CT26" s="437"/>
    </row>
    <row r="41" spans="100:109">
      <c r="CV41" s="158"/>
      <c r="CW41" s="158"/>
      <c r="CX41" s="158"/>
      <c r="CY41" s="158"/>
      <c r="CZ41" s="158"/>
      <c r="DA41" s="158"/>
      <c r="DB41" s="158"/>
      <c r="DC41" s="158"/>
      <c r="DD41" s="158"/>
      <c r="DE41" s="158"/>
    </row>
    <row r="42" spans="100:109" ht="40.5" customHeight="1">
      <c r="CV42" s="158"/>
      <c r="CW42" s="158"/>
      <c r="CX42" s="158"/>
      <c r="CY42" s="158"/>
      <c r="CZ42" s="158"/>
      <c r="DA42" s="158"/>
      <c r="DB42" s="158"/>
      <c r="DC42" s="158"/>
      <c r="DD42" s="158"/>
      <c r="DE42" s="158"/>
    </row>
  </sheetData>
  <sheetProtection formatCells="0" formatColumns="0" formatRows="0" selectLockedCells="1"/>
  <mergeCells count="118">
    <mergeCell ref="AM13:AN13"/>
    <mergeCell ref="AO13:AP13"/>
    <mergeCell ref="CI13:CJ13"/>
    <mergeCell ref="CK13:CL13"/>
    <mergeCell ref="CE13:CF13"/>
    <mergeCell ref="CG13:CH13"/>
    <mergeCell ref="AS13:AT13"/>
    <mergeCell ref="AU13:AV13"/>
    <mergeCell ref="AW13:AX13"/>
    <mergeCell ref="BG13:BH13"/>
    <mergeCell ref="AC13:AD13"/>
    <mergeCell ref="AE13:AF13"/>
    <mergeCell ref="AG13:AH13"/>
    <mergeCell ref="AI13:AJ13"/>
    <mergeCell ref="M13:N13"/>
    <mergeCell ref="AK13:AL13"/>
    <mergeCell ref="O13:P13"/>
    <mergeCell ref="Q13:R13"/>
    <mergeCell ref="S13:T13"/>
    <mergeCell ref="U13:V13"/>
    <mergeCell ref="W13:X13"/>
    <mergeCell ref="Y13:Z13"/>
    <mergeCell ref="BO7:BX7"/>
    <mergeCell ref="BY7:CH7"/>
    <mergeCell ref="CI7:CT7"/>
    <mergeCell ref="CO6:CT6"/>
    <mergeCell ref="BY8:CH8"/>
    <mergeCell ref="CI8:CT9"/>
    <mergeCell ref="BY9:CH9"/>
    <mergeCell ref="CF4:CT4"/>
    <mergeCell ref="BT4:CE4"/>
    <mergeCell ref="BD4:BS4"/>
    <mergeCell ref="CB6:CH6"/>
    <mergeCell ref="CI6:CN6"/>
    <mergeCell ref="BO8:BX8"/>
    <mergeCell ref="BO9:BX9"/>
    <mergeCell ref="CS13:CT13"/>
    <mergeCell ref="AS9:BB9"/>
    <mergeCell ref="A23:B26"/>
    <mergeCell ref="CM13:CN13"/>
    <mergeCell ref="BK13:BL13"/>
    <mergeCell ref="BM13:BN13"/>
    <mergeCell ref="BO13:BP13"/>
    <mergeCell ref="BQ13:BR13"/>
    <mergeCell ref="BS13:BT13"/>
    <mergeCell ref="BU13:BV13"/>
    <mergeCell ref="A13:B14"/>
    <mergeCell ref="E13:F13"/>
    <mergeCell ref="G13:H13"/>
    <mergeCell ref="I13:J13"/>
    <mergeCell ref="K13:L13"/>
    <mergeCell ref="BW13:BX13"/>
    <mergeCell ref="BY13:BZ13"/>
    <mergeCell ref="CA13:CB13"/>
    <mergeCell ref="CC13:CD13"/>
    <mergeCell ref="BE13:BF13"/>
    <mergeCell ref="CQ13:CR13"/>
    <mergeCell ref="AA13:AB13"/>
    <mergeCell ref="BI13:BJ13"/>
    <mergeCell ref="BO6:BU6"/>
    <mergeCell ref="BV6:CA6"/>
    <mergeCell ref="P6:V6"/>
    <mergeCell ref="W6:AB6"/>
    <mergeCell ref="C7:L7"/>
    <mergeCell ref="M7:V7"/>
    <mergeCell ref="W7:AH7"/>
    <mergeCell ref="AI7:AR7"/>
    <mergeCell ref="AC6:AH6"/>
    <mergeCell ref="AI6:AO6"/>
    <mergeCell ref="AP6:AU6"/>
    <mergeCell ref="AS7:BB7"/>
    <mergeCell ref="BC6:BH6"/>
    <mergeCell ref="BI6:BN6"/>
    <mergeCell ref="AV6:BB6"/>
    <mergeCell ref="BC7:BN7"/>
    <mergeCell ref="BC8:BN9"/>
    <mergeCell ref="AQ13:AR13"/>
    <mergeCell ref="AY13:AZ13"/>
    <mergeCell ref="BA13:BB13"/>
    <mergeCell ref="BC13:BD13"/>
    <mergeCell ref="C12:CT12"/>
    <mergeCell ref="CO13:CP13"/>
    <mergeCell ref="A4:F4"/>
    <mergeCell ref="G4:AJ4"/>
    <mergeCell ref="AK4:AV4"/>
    <mergeCell ref="A7:A9"/>
    <mergeCell ref="M8:V8"/>
    <mergeCell ref="W8:AH9"/>
    <mergeCell ref="AI8:AR8"/>
    <mergeCell ref="AS8:BB8"/>
    <mergeCell ref="C9:L9"/>
    <mergeCell ref="A6:B6"/>
    <mergeCell ref="C6:I6"/>
    <mergeCell ref="J6:O6"/>
    <mergeCell ref="M9:V9"/>
    <mergeCell ref="AI9:AR9"/>
    <mergeCell ref="C8:L8"/>
    <mergeCell ref="AW4:BC4"/>
    <mergeCell ref="A17:B17"/>
    <mergeCell ref="A15:B16"/>
    <mergeCell ref="A18:B19"/>
    <mergeCell ref="A20:B20"/>
    <mergeCell ref="A21:B22"/>
    <mergeCell ref="CP23:CT23"/>
    <mergeCell ref="CP24:CT24"/>
    <mergeCell ref="CP25:CT25"/>
    <mergeCell ref="BV23:CO23"/>
    <mergeCell ref="BV24:CO24"/>
    <mergeCell ref="BV25:CO25"/>
    <mergeCell ref="C23:AV26"/>
    <mergeCell ref="BQ23:BU23"/>
    <mergeCell ref="BQ24:BU24"/>
    <mergeCell ref="BQ25:BU25"/>
    <mergeCell ref="AW23:BP23"/>
    <mergeCell ref="AW24:BP24"/>
    <mergeCell ref="AW25:BP25"/>
    <mergeCell ref="AW26:BP26"/>
    <mergeCell ref="BQ26:CT26"/>
  </mergeCells>
  <phoneticPr fontId="1"/>
  <conditionalFormatting sqref="C8:V9 C6:I6 P6:V6 AC6:AH6">
    <cfRule type="containsBlanks" dxfId="8" priority="7">
      <formula>LEN(TRIM(C6))=0</formula>
    </cfRule>
  </conditionalFormatting>
  <dataValidations count="3">
    <dataValidation type="list" allowBlank="1" showInputMessage="1" showErrorMessage="1" sqref="BQ23:BU24">
      <formula1>"あり,なし"</formula1>
    </dataValidation>
    <dataValidation type="list" allowBlank="1" showInputMessage="1" showErrorMessage="1" sqref="CP24:CT24">
      <formula1>"なし,注文,持参"</formula1>
    </dataValidation>
    <dataValidation type="list" allowBlank="1" showInputMessage="1" showErrorMessage="1" sqref="BQ26:CT26">
      <formula1>"全面許可,個人を特定されない程度で許可,不許可"</formula1>
    </dataValidation>
  </dataValidations>
  <pageMargins left="0.59055118110236227" right="0.19685039370078741" top="0.59230769230769231" bottom="0.47596153846153844" header="0.19685039370078741" footer="0.19685039370078741"/>
  <pageSetup paperSize="9" scale="99" orientation="portrait" cellComments="asDisplayed" r:id="rId1"/>
  <headerFooter alignWithMargins="0">
    <oddHeader>&amp;L&amp;"ＭＳ 明朝,標準"令和7年度版&amp;C&amp;"ＭＳ 明朝,標準"&amp;20&amp;A&amp;R&amp;"ＭＳ 明朝,標準"&amp;D</oddHeader>
    <oddFooter>&amp;R&amp;"ＭＳ 明朝,標準"香川県立屋島少年自然の家</oddFooter>
  </headerFooter>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BH22"/>
  <sheetViews>
    <sheetView zoomScale="60" zoomScaleNormal="60" workbookViewId="0">
      <pane xSplit="2" ySplit="7" topLeftCell="C8" activePane="bottomRight" state="frozen"/>
      <selection activeCell="C6" sqref="C6:J6"/>
      <selection pane="topRight" activeCell="C6" sqref="C6:J6"/>
      <selection pane="bottomLeft" activeCell="C6" sqref="C6:J6"/>
      <selection pane="bottomRight" activeCell="C8" sqref="C8:C11"/>
    </sheetView>
  </sheetViews>
  <sheetFormatPr defaultColWidth="8.7265625" defaultRowHeight="13"/>
  <cols>
    <col min="1" max="1" width="61.453125" customWidth="1"/>
    <col min="2" max="2" width="27.6328125" customWidth="1"/>
    <col min="3" max="3" width="14" customWidth="1"/>
    <col min="4" max="18" width="7.08984375" customWidth="1"/>
    <col min="20" max="20" width="3.7265625" customWidth="1"/>
    <col min="21" max="24" width="22.90625" style="132" hidden="1" customWidth="1"/>
    <col min="25" max="30" width="19.453125" hidden="1" customWidth="1"/>
    <col min="31" max="57" width="5" hidden="1" customWidth="1"/>
    <col min="58" max="58" width="18.453125" hidden="1" customWidth="1"/>
    <col min="59" max="60" width="26.36328125" hidden="1" customWidth="1"/>
    <col min="61" max="61" width="0" hidden="1" customWidth="1"/>
  </cols>
  <sheetData>
    <row r="1" spans="2:60" ht="24.75" customHeight="1">
      <c r="B1" s="92" t="s">
        <v>122</v>
      </c>
      <c r="C1" s="92"/>
      <c r="H1" t="s">
        <v>129</v>
      </c>
      <c r="W1" s="132" t="s">
        <v>181</v>
      </c>
      <c r="X1" s="133" t="str">
        <f>IF($C$8="あり",$BF$8,"")</f>
        <v/>
      </c>
      <c r="Y1" s="133" t="str">
        <f>IF($C$8="あり",$BG$8,"")</f>
        <v/>
      </c>
      <c r="Z1" s="133" t="str">
        <f>IF($C$8="あり",$BH$8,"")</f>
        <v/>
      </c>
      <c r="AA1" s="132"/>
      <c r="AB1" s="133" t="str">
        <f t="array" ref="AB1">IFERROR(INDEX(X:X,SMALL(IF(X:X&lt;&gt;"",ROW(X:X)),ROW())),"")</f>
        <v/>
      </c>
      <c r="AC1" s="133" t="str">
        <f t="array" ref="AC1">IFERROR(INDEX(Y:Y,SMALL(IF(Y:Y&lt;&gt;"",ROW(Y:Y)),ROW())),"")</f>
        <v/>
      </c>
      <c r="AD1" s="133" t="str">
        <f t="array" ref="AD1">IFERROR(INDEX(Z:Z,SMALL(IF(Z:Z&lt;&gt;"",ROW(Z:Z)),ROW())),"")</f>
        <v/>
      </c>
    </row>
    <row r="2" spans="2:60" ht="24.75" customHeight="1">
      <c r="B2" s="513" t="s">
        <v>165</v>
      </c>
      <c r="C2" s="513"/>
      <c r="D2" s="513"/>
      <c r="E2" s="513"/>
      <c r="F2" s="513"/>
      <c r="G2" s="513"/>
      <c r="H2" s="513"/>
      <c r="I2" s="513"/>
      <c r="J2" s="513"/>
      <c r="K2" s="513"/>
      <c r="L2" s="513"/>
      <c r="M2" s="513"/>
      <c r="N2" s="513"/>
      <c r="X2" s="133" t="str">
        <f>IF($C$12="あり",$BF$9,"")</f>
        <v/>
      </c>
      <c r="Y2" s="133" t="str">
        <f>IF($C$12="あり",$BG$9,"")</f>
        <v/>
      </c>
      <c r="Z2" s="133" t="str">
        <f>IF($C$12="あり",$BH$9,"")</f>
        <v/>
      </c>
      <c r="AA2" s="132"/>
      <c r="AB2" s="133" t="str">
        <f t="array" ref="AB2">IFERROR(INDEX(X:X,SMALL(IF(X:X&lt;&gt;"",ROW(X:X)),ROW())),"")</f>
        <v/>
      </c>
      <c r="AC2" s="133" t="str">
        <f t="array" ref="AC2">IFERROR(INDEX(Y:Y,SMALL(IF(Y:Y&lt;&gt;"",ROW(Y:Y)),ROW())),"")</f>
        <v/>
      </c>
      <c r="AD2" s="133" t="str">
        <f t="array" ref="AD2">IFERROR(INDEX(Z:Z,SMALL(IF(Z:Z&lt;&gt;"",ROW(Z:Z)),ROW())),"")</f>
        <v/>
      </c>
    </row>
    <row r="3" spans="2:60" ht="24.75" customHeight="1">
      <c r="B3" s="513"/>
      <c r="C3" s="513"/>
      <c r="D3" s="513"/>
      <c r="E3" s="513"/>
      <c r="F3" s="513"/>
      <c r="G3" s="513"/>
      <c r="H3" s="513"/>
      <c r="I3" s="513"/>
      <c r="J3" s="513"/>
      <c r="K3" s="513"/>
      <c r="L3" s="513"/>
      <c r="M3" s="513"/>
      <c r="N3" s="513"/>
      <c r="X3" s="133" t="str">
        <f>IF($C$14="あり",$BF$10,"")</f>
        <v/>
      </c>
      <c r="Y3" s="133" t="str">
        <f>IF($C$14="あり",$BG$10,"")</f>
        <v/>
      </c>
      <c r="Z3" s="133" t="str">
        <f>IF($C$14="あり",$BH$10,"")</f>
        <v/>
      </c>
      <c r="AA3" s="132"/>
      <c r="AB3" s="133" t="str">
        <f t="array" ref="AB3">IFERROR(INDEX(X:X,SMALL(IF(X:X&lt;&gt;"",ROW(X:X)),ROW())),"")</f>
        <v/>
      </c>
      <c r="AC3" s="133" t="str">
        <f t="array" ref="AC3">IFERROR(INDEX(Y:Y,SMALL(IF(Y:Y&lt;&gt;"",ROW(Y:Y)),ROW())),"")</f>
        <v/>
      </c>
      <c r="AD3" s="133" t="str">
        <f t="array" ref="AD3">IFERROR(INDEX(Z:Z,SMALL(IF(Z:Z&lt;&gt;"",ROW(Z:Z)),ROW())),"")</f>
        <v/>
      </c>
    </row>
    <row r="4" spans="2:60" ht="13.5" thickBot="1">
      <c r="X4" s="133" t="str">
        <f>IF($C$15="あり",$BF$11,"")</f>
        <v/>
      </c>
      <c r="Y4" s="133" t="str">
        <f>IF($C$15="あり",$BG$11,"")</f>
        <v/>
      </c>
      <c r="Z4" s="133" t="str">
        <f>IF($C$15="あり",$BH$11,"")</f>
        <v/>
      </c>
      <c r="AA4" s="132"/>
      <c r="AB4" s="133" t="str">
        <f t="array" ref="AB4">IFERROR(INDEX(X:X,SMALL(IF(X:X&lt;&gt;"",ROW(X:X)),ROW())),"")</f>
        <v/>
      </c>
      <c r="AC4" s="133" t="str">
        <f t="array" ref="AC4">IFERROR(INDEX(Y:Y,SMALL(IF(Y:Y&lt;&gt;"",ROW(Y:Y)),ROW())),"")</f>
        <v/>
      </c>
      <c r="AD4" s="133" t="str">
        <f t="array" ref="AD4">IFERROR(INDEX(Z:Z,SMALL(IF(Z:Z&lt;&gt;"",ROW(Z:Z)),ROW())),"")</f>
        <v/>
      </c>
    </row>
    <row r="5" spans="2:60" ht="27.75" customHeight="1" thickBot="1">
      <c r="B5" s="93" t="s">
        <v>132</v>
      </c>
      <c r="C5" s="93"/>
      <c r="D5" s="94" t="s">
        <v>133</v>
      </c>
      <c r="E5" s="61"/>
      <c r="F5" t="s">
        <v>18</v>
      </c>
      <c r="G5" s="61"/>
      <c r="H5" t="s">
        <v>0</v>
      </c>
      <c r="I5" s="61"/>
      <c r="J5" t="s">
        <v>1</v>
      </c>
      <c r="X5" s="133" t="str">
        <f>IF($C$16="あり",$BF$12,"")</f>
        <v/>
      </c>
      <c r="Y5" s="133" t="str">
        <f>IF($C$16="あり",$BG$12,"")</f>
        <v/>
      </c>
      <c r="Z5" s="133" t="str">
        <f>IF($C$16="あり",$BH$12,"")</f>
        <v/>
      </c>
      <c r="AA5" s="132"/>
      <c r="AB5" s="133" t="str">
        <f t="array" ref="AB5">IFERROR(INDEX(X:X,SMALL(IF(X:X&lt;&gt;"",ROW(X:X)),ROW())),"")</f>
        <v/>
      </c>
      <c r="AC5" s="133" t="str">
        <f t="array" ref="AC5">IFERROR(INDEX(Y:Y,SMALL(IF(Y:Y&lt;&gt;"",ROW(Y:Y)),ROW())),"")</f>
        <v/>
      </c>
      <c r="AD5" s="133" t="str">
        <f t="array" ref="AD5">IFERROR(INDEX(Z:Z,SMALL(IF(Z:Z&lt;&gt;"",ROW(Z:Z)),ROW())),"")</f>
        <v/>
      </c>
    </row>
    <row r="6" spans="2:60" ht="27.75" customHeight="1">
      <c r="B6" s="503" t="s">
        <v>154</v>
      </c>
      <c r="C6" s="503"/>
      <c r="D6" s="503"/>
      <c r="E6" s="503"/>
      <c r="F6" s="503"/>
      <c r="G6" s="503"/>
      <c r="H6" s="503"/>
      <c r="I6" s="503"/>
      <c r="J6" s="503"/>
      <c r="K6" s="503"/>
      <c r="L6" s="503"/>
      <c r="M6" s="503"/>
      <c r="N6" s="503"/>
      <c r="O6" s="503"/>
      <c r="P6" s="503"/>
      <c r="Q6" s="503"/>
      <c r="R6" s="503"/>
      <c r="Y6" s="132"/>
      <c r="Z6" s="132"/>
      <c r="AA6" s="132"/>
      <c r="AB6" s="132"/>
      <c r="AC6" s="132"/>
      <c r="AD6" s="132"/>
    </row>
    <row r="7" spans="2:60" ht="27.75" customHeight="1" thickBot="1">
      <c r="B7" s="117" t="s">
        <v>155</v>
      </c>
      <c r="C7" s="134" t="s">
        <v>180</v>
      </c>
      <c r="D7" s="505" t="s">
        <v>156</v>
      </c>
      <c r="E7" s="506"/>
      <c r="F7" s="506"/>
      <c r="G7" s="506"/>
      <c r="H7" s="506"/>
      <c r="I7" s="506"/>
      <c r="J7" s="506"/>
      <c r="K7" s="506"/>
      <c r="L7" s="506" t="s">
        <v>157</v>
      </c>
      <c r="M7" s="506"/>
      <c r="N7" s="506"/>
      <c r="O7" s="506"/>
      <c r="P7" s="506"/>
      <c r="Q7" s="506"/>
      <c r="R7" s="506"/>
      <c r="S7" s="506"/>
      <c r="AE7" s="487" t="s">
        <v>179</v>
      </c>
      <c r="AF7" s="487"/>
      <c r="AG7" s="487"/>
      <c r="AH7" s="487"/>
      <c r="AI7" s="487"/>
      <c r="AJ7" s="487"/>
      <c r="AK7" s="487"/>
      <c r="AL7" s="487"/>
      <c r="AM7" s="487"/>
      <c r="AN7" s="487"/>
      <c r="AO7" s="487"/>
      <c r="AP7" s="487"/>
      <c r="AQ7" s="487"/>
      <c r="AR7" s="487" t="s">
        <v>179</v>
      </c>
      <c r="AS7" s="487"/>
      <c r="AT7" s="487"/>
      <c r="AU7" s="487"/>
      <c r="AV7" s="487"/>
      <c r="AW7" s="487"/>
      <c r="AX7" s="487"/>
      <c r="AY7" s="487"/>
      <c r="AZ7" s="487"/>
      <c r="BA7" s="487"/>
      <c r="BB7" s="487"/>
      <c r="BC7" s="487"/>
      <c r="BD7" s="487"/>
      <c r="BE7" s="93"/>
      <c r="BF7" s="131" t="s">
        <v>190</v>
      </c>
      <c r="BG7" s="130" t="s">
        <v>179</v>
      </c>
      <c r="BH7" s="130" t="s">
        <v>186</v>
      </c>
    </row>
    <row r="8" spans="2:60" ht="30.75" customHeight="1" thickBot="1">
      <c r="B8" s="514" t="s">
        <v>166</v>
      </c>
      <c r="C8" s="488"/>
      <c r="D8" s="101" t="s">
        <v>146</v>
      </c>
      <c r="E8" s="109" t="s">
        <v>133</v>
      </c>
      <c r="F8" s="109" t="e">
        <f>#REF!&amp;""</f>
        <v>#REF!</v>
      </c>
      <c r="G8" s="109" t="s">
        <v>18</v>
      </c>
      <c r="H8" s="109" t="e">
        <f>#REF!&amp;""</f>
        <v>#REF!</v>
      </c>
      <c r="I8" s="109" t="s">
        <v>0</v>
      </c>
      <c r="J8" s="109" t="e">
        <f>#REF!&amp;""</f>
        <v>#REF!</v>
      </c>
      <c r="K8" s="109" t="s">
        <v>1</v>
      </c>
      <c r="L8" s="118" t="s">
        <v>167</v>
      </c>
      <c r="M8" s="119" t="s">
        <v>168</v>
      </c>
      <c r="N8" s="120"/>
      <c r="O8" s="98" t="s">
        <v>169</v>
      </c>
      <c r="P8" s="120"/>
      <c r="Q8" s="98" t="s">
        <v>170</v>
      </c>
      <c r="R8" s="120"/>
      <c r="S8" s="99" t="s">
        <v>171</v>
      </c>
      <c r="AE8" s="122" t="e">
        <f>IF(H8="","",H8)</f>
        <v>#REF!</v>
      </c>
      <c r="AF8" s="123" t="s">
        <v>175</v>
      </c>
      <c r="AG8" s="123" t="e">
        <f>IF(J8="","",J8)</f>
        <v>#REF!</v>
      </c>
      <c r="AH8" s="123" t="s">
        <v>176</v>
      </c>
      <c r="AI8" s="123" t="s">
        <v>178</v>
      </c>
      <c r="AJ8" s="123" t="e">
        <f>IF(AND(H11="",H10="",H9=""),"",IF(AND(H11="",H10=""),H9,IF(H11="",H10,H11)))</f>
        <v>#REF!</v>
      </c>
      <c r="AK8" s="123" t="s">
        <v>175</v>
      </c>
      <c r="AL8" s="123" t="e">
        <f>IF(AND(J11="",J10="",J9=""),"",IF(AND(J11="",J10=""),J9,IF(J11="",J10,J11)))</f>
        <v>#REF!</v>
      </c>
      <c r="AM8" s="123" t="s">
        <v>176</v>
      </c>
      <c r="AN8" s="123"/>
      <c r="AO8" s="123"/>
      <c r="AP8" s="123"/>
      <c r="AQ8" s="124"/>
      <c r="AR8" s="122" t="str">
        <f>IF(P8="","",P8)</f>
        <v/>
      </c>
      <c r="AS8" s="123" t="s">
        <v>175</v>
      </c>
      <c r="AT8" s="123" t="str">
        <f>IF(R8="","",R8)</f>
        <v/>
      </c>
      <c r="AU8" s="123" t="s">
        <v>176</v>
      </c>
      <c r="AV8" s="123" t="s">
        <v>177</v>
      </c>
      <c r="AW8" s="123" t="str">
        <f>IF(AND(P11="",P10="",P9=""),"",IF(AND(P11="",P10=""),P9,IF(P11="",P10,P11)))</f>
        <v/>
      </c>
      <c r="AX8" s="123" t="s">
        <v>175</v>
      </c>
      <c r="AY8" s="123" t="str">
        <f>IF(AND(R11="",R10="",R9=""),"",IF(AND(R11="",R10=""),R9,IF(R11="",R10,R11)))</f>
        <v/>
      </c>
      <c r="AZ8" s="123" t="s">
        <v>176</v>
      </c>
      <c r="BA8" s="123"/>
      <c r="BB8" s="123"/>
      <c r="BC8" s="123"/>
      <c r="BD8" s="124"/>
      <c r="BF8" s="113" t="s">
        <v>187</v>
      </c>
      <c r="BG8" s="130" t="e">
        <f>AE8&amp;"月"&amp;AG8&amp;"日～"&amp;AJ8&amp;"月"&amp;AL8&amp;"日"</f>
        <v>#REF!</v>
      </c>
      <c r="BH8" s="130" t="str">
        <f>AR8&amp;"月"&amp;AT8&amp;"日～"&amp;AW8&amp;"月"&amp;AY8&amp;"日"</f>
        <v>月日～月日</v>
      </c>
    </row>
    <row r="9" spans="2:60" ht="30.75" customHeight="1" thickBot="1">
      <c r="B9" s="507"/>
      <c r="C9" s="488"/>
      <c r="D9" s="110" t="e">
        <f>IF(F9="","",IF(AND(F11="",F10=""),"退所日","2日目"))</f>
        <v>#REF!</v>
      </c>
      <c r="E9" s="105" t="s">
        <v>133</v>
      </c>
      <c r="F9" s="105" t="e">
        <f>#REF!&amp;""</f>
        <v>#REF!</v>
      </c>
      <c r="G9" s="105" t="s">
        <v>18</v>
      </c>
      <c r="H9" s="105" t="e">
        <f>#REF!&amp;""</f>
        <v>#REF!</v>
      </c>
      <c r="I9" s="105" t="s">
        <v>0</v>
      </c>
      <c r="J9" s="105" t="e">
        <f>#REF!&amp;""</f>
        <v>#REF!</v>
      </c>
      <c r="K9" s="105" t="s">
        <v>1</v>
      </c>
      <c r="L9" s="106" t="str">
        <f>IF(N9="","",IF(AND(N11="",N10=""),"退所日","2日目"))</f>
        <v/>
      </c>
      <c r="M9" s="107" t="s">
        <v>168</v>
      </c>
      <c r="N9" s="114"/>
      <c r="O9" s="103" t="s">
        <v>169</v>
      </c>
      <c r="P9" s="114"/>
      <c r="Q9" s="103" t="s">
        <v>170</v>
      </c>
      <c r="R9" s="114"/>
      <c r="S9" s="108" t="s">
        <v>171</v>
      </c>
      <c r="AE9" s="125" t="s">
        <v>182</v>
      </c>
      <c r="AF9" t="e">
        <f>IF(E12="","",E12)</f>
        <v>#REF!</v>
      </c>
      <c r="AG9" t="s">
        <v>183</v>
      </c>
      <c r="AH9" t="e">
        <f>IF(G12="","",G12)</f>
        <v>#REF!</v>
      </c>
      <c r="AI9" t="s">
        <v>184</v>
      </c>
      <c r="AK9" t="s">
        <v>185</v>
      </c>
      <c r="AL9" t="e">
        <f>IF(E13="","",E13)</f>
        <v>#REF!</v>
      </c>
      <c r="AM9" t="s">
        <v>183</v>
      </c>
      <c r="AN9" t="e">
        <f>IF(G13="","",G13)</f>
        <v>#REF!</v>
      </c>
      <c r="AO9" t="s">
        <v>184</v>
      </c>
      <c r="AQ9" s="126"/>
      <c r="AR9" s="125" t="s">
        <v>182</v>
      </c>
      <c r="AS9" t="str">
        <f>IF(M12="","",M12)</f>
        <v/>
      </c>
      <c r="AT9" t="s">
        <v>183</v>
      </c>
      <c r="AU9" t="str">
        <f>IF(O12="","",O12)</f>
        <v/>
      </c>
      <c r="AV9" t="s">
        <v>184</v>
      </c>
      <c r="AX9" t="s">
        <v>185</v>
      </c>
      <c r="AY9" t="str">
        <f>IF(M13="","",M13)</f>
        <v/>
      </c>
      <c r="AZ9" t="s">
        <v>183</v>
      </c>
      <c r="BA9" t="str">
        <f>IF(O13="","",O13)</f>
        <v/>
      </c>
      <c r="BB9" t="s">
        <v>184</v>
      </c>
      <c r="BD9" s="126"/>
      <c r="BF9" s="113" t="s">
        <v>188</v>
      </c>
      <c r="BG9" s="130" t="e">
        <f>"入所"&amp;AF9&amp;"時"&amp;AH9&amp;"分　退所"&amp;AL9&amp;"時"&amp;AN9&amp;"分"</f>
        <v>#REF!</v>
      </c>
      <c r="BH9" s="130" t="str">
        <f>"入所"&amp;AS9&amp;"時"&amp;AU9&amp;"分　退所"&amp;AY9&amp;"時"&amp;BA9&amp;"分"</f>
        <v>入所時分　退所時分</v>
      </c>
    </row>
    <row r="10" spans="2:60" ht="30.75" customHeight="1" thickBot="1">
      <c r="B10" s="507"/>
      <c r="C10" s="488"/>
      <c r="D10" s="110" t="e">
        <f>IF(AND(F11="",F10=""),"",IF(F11="","退所日","3日目"))</f>
        <v>#REF!</v>
      </c>
      <c r="E10" s="105" t="s">
        <v>133</v>
      </c>
      <c r="F10" s="105" t="e">
        <f>#REF!&amp;""</f>
        <v>#REF!</v>
      </c>
      <c r="G10" s="105" t="s">
        <v>18</v>
      </c>
      <c r="H10" s="105" t="e">
        <f>#REF!&amp;""</f>
        <v>#REF!</v>
      </c>
      <c r="I10" s="105" t="s">
        <v>0</v>
      </c>
      <c r="J10" s="105" t="e">
        <f>#REF!&amp;""</f>
        <v>#REF!</v>
      </c>
      <c r="K10" s="105" t="s">
        <v>1</v>
      </c>
      <c r="L10" s="106" t="str">
        <f>IF(AND(N11="",N10=""),"",IF(N11="","退所日","3日目"))</f>
        <v/>
      </c>
      <c r="M10" s="107" t="s">
        <v>168</v>
      </c>
      <c r="N10" s="114"/>
      <c r="O10" s="103" t="s">
        <v>169</v>
      </c>
      <c r="P10" s="114"/>
      <c r="Q10" s="103" t="s">
        <v>170</v>
      </c>
      <c r="R10" s="114"/>
      <c r="S10" s="108" t="s">
        <v>171</v>
      </c>
      <c r="AE10" s="125" t="e">
        <f>IF(D14="","",D14)</f>
        <v>#REF!</v>
      </c>
      <c r="AQ10" s="126"/>
      <c r="AR10" s="125" t="str">
        <f>IF(L14="","",L14)</f>
        <v/>
      </c>
      <c r="BD10" s="126"/>
      <c r="BF10" s="113" t="s">
        <v>172</v>
      </c>
      <c r="BG10" s="130" t="e">
        <f>AE10</f>
        <v>#REF!</v>
      </c>
      <c r="BH10" s="130" t="str">
        <f>AR10</f>
        <v/>
      </c>
    </row>
    <row r="11" spans="2:60" ht="30.75" customHeight="1" thickBot="1">
      <c r="B11" s="507"/>
      <c r="C11" s="488"/>
      <c r="D11" s="110" t="e">
        <f>IF(F11="","","退所日")</f>
        <v>#REF!</v>
      </c>
      <c r="E11" s="105" t="s">
        <v>133</v>
      </c>
      <c r="F11" s="105" t="e">
        <f>#REF!&amp;""</f>
        <v>#REF!</v>
      </c>
      <c r="G11" s="105" t="s">
        <v>18</v>
      </c>
      <c r="H11" s="105" t="e">
        <f>#REF!&amp;""</f>
        <v>#REF!</v>
      </c>
      <c r="I11" s="105" t="s">
        <v>0</v>
      </c>
      <c r="J11" s="105" t="e">
        <f>#REF!&amp;""</f>
        <v>#REF!</v>
      </c>
      <c r="K11" s="105" t="s">
        <v>1</v>
      </c>
      <c r="L11" s="106" t="str">
        <f>IF(N11="","","退所日")</f>
        <v/>
      </c>
      <c r="M11" s="111" t="s">
        <v>168</v>
      </c>
      <c r="N11" s="114"/>
      <c r="O11" s="96" t="s">
        <v>169</v>
      </c>
      <c r="P11" s="114"/>
      <c r="Q11" s="103" t="s">
        <v>170</v>
      </c>
      <c r="R11" s="114"/>
      <c r="S11" s="108" t="s">
        <v>171</v>
      </c>
      <c r="AE11" s="125" t="e">
        <f>IF(D15="","",D15)</f>
        <v>#REF!</v>
      </c>
      <c r="AF11" t="e">
        <f>IF(E15="","",E15)</f>
        <v>#REF!</v>
      </c>
      <c r="AQ11" s="126"/>
      <c r="AR11" s="125" t="str">
        <f>IF(L15="","",L15)</f>
        <v/>
      </c>
      <c r="AS11" t="str">
        <f>IF(M15="","",M15)</f>
        <v/>
      </c>
      <c r="BD11" s="126"/>
      <c r="BF11" s="113" t="s">
        <v>173</v>
      </c>
      <c r="BG11" s="130" t="e">
        <f>AF11</f>
        <v>#REF!</v>
      </c>
      <c r="BH11" s="130" t="str">
        <f>AS11</f>
        <v/>
      </c>
    </row>
    <row r="12" spans="2:60" ht="30.75" customHeight="1" thickBot="1">
      <c r="B12" s="514" t="s">
        <v>192</v>
      </c>
      <c r="C12" s="489"/>
      <c r="D12" s="121" t="s">
        <v>123</v>
      </c>
      <c r="E12" s="105" t="e">
        <f>#REF!&amp;""</f>
        <v>#REF!</v>
      </c>
      <c r="F12" s="105" t="s">
        <v>6</v>
      </c>
      <c r="G12" s="105" t="e">
        <f>#REF!&amp;""</f>
        <v>#REF!</v>
      </c>
      <c r="H12" s="105" t="s">
        <v>7</v>
      </c>
      <c r="I12" s="495"/>
      <c r="J12" s="499"/>
      <c r="K12" s="493"/>
      <c r="L12" s="104" t="s">
        <v>123</v>
      </c>
      <c r="M12" s="115"/>
      <c r="N12" s="97" t="s">
        <v>6</v>
      </c>
      <c r="O12" s="116"/>
      <c r="P12" s="101" t="s">
        <v>7</v>
      </c>
      <c r="Q12" s="495"/>
      <c r="R12" s="503"/>
      <c r="S12" s="499"/>
      <c r="AE12" s="127" t="e">
        <f>IF(D16="","",D16)</f>
        <v>#REF!</v>
      </c>
      <c r="AF12" s="128"/>
      <c r="AG12" s="128"/>
      <c r="AH12" s="128"/>
      <c r="AI12" s="128"/>
      <c r="AJ12" s="128"/>
      <c r="AK12" s="128"/>
      <c r="AL12" s="128"/>
      <c r="AM12" s="128"/>
      <c r="AN12" s="128"/>
      <c r="AO12" s="128"/>
      <c r="AP12" s="128"/>
      <c r="AQ12" s="129"/>
      <c r="AR12" s="127" t="str">
        <f>IF(L16="","",L16)</f>
        <v/>
      </c>
      <c r="AS12" s="128"/>
      <c r="AT12" s="128"/>
      <c r="AU12" s="128"/>
      <c r="AV12" s="128"/>
      <c r="AW12" s="128"/>
      <c r="AX12" s="128"/>
      <c r="AY12" s="128"/>
      <c r="AZ12" s="128"/>
      <c r="BA12" s="128"/>
      <c r="BB12" s="128"/>
      <c r="BC12" s="128"/>
      <c r="BD12" s="129"/>
      <c r="BF12" s="113" t="s">
        <v>189</v>
      </c>
      <c r="BG12" s="130" t="e">
        <f>AE12</f>
        <v>#REF!</v>
      </c>
      <c r="BH12" s="130" t="str">
        <f>AR12</f>
        <v/>
      </c>
    </row>
    <row r="13" spans="2:60" ht="30.75" customHeight="1" thickBot="1">
      <c r="B13" s="507"/>
      <c r="C13" s="489"/>
      <c r="D13" s="121" t="s">
        <v>124</v>
      </c>
      <c r="E13" s="105" t="e">
        <f>#REF!&amp;""</f>
        <v>#REF!</v>
      </c>
      <c r="F13" s="105" t="s">
        <v>6</v>
      </c>
      <c r="G13" s="105" t="e">
        <f>#REF!&amp;""</f>
        <v>#REF!</v>
      </c>
      <c r="H13" s="105" t="s">
        <v>7</v>
      </c>
      <c r="I13" s="500"/>
      <c r="J13" s="501"/>
      <c r="K13" s="502"/>
      <c r="L13" s="112" t="s">
        <v>124</v>
      </c>
      <c r="M13" s="115"/>
      <c r="N13" s="95" t="s">
        <v>6</v>
      </c>
      <c r="O13" s="116"/>
      <c r="P13" s="100" t="s">
        <v>7</v>
      </c>
      <c r="Q13" s="504"/>
      <c r="R13" s="503"/>
      <c r="S13" s="503"/>
    </row>
    <row r="14" spans="2:60" ht="30.75" customHeight="1" thickBot="1">
      <c r="B14" s="102" t="s">
        <v>172</v>
      </c>
      <c r="C14" s="115"/>
      <c r="D14" s="505" t="e">
        <f>#REF!&amp;""</f>
        <v>#REF!</v>
      </c>
      <c r="E14" s="506"/>
      <c r="F14" s="506"/>
      <c r="G14" s="506"/>
      <c r="H14" s="506"/>
      <c r="I14" s="506"/>
      <c r="J14" s="506"/>
      <c r="K14" s="507"/>
      <c r="L14" s="508"/>
      <c r="M14" s="509"/>
      <c r="N14" s="509"/>
      <c r="O14" s="509"/>
      <c r="P14" s="509"/>
      <c r="Q14" s="509"/>
      <c r="R14" s="509"/>
      <c r="S14" s="510"/>
    </row>
    <row r="15" spans="2:60" ht="30.75" customHeight="1" thickBot="1">
      <c r="B15" s="102" t="s">
        <v>193</v>
      </c>
      <c r="C15" s="115"/>
      <c r="D15" s="108" t="e">
        <f>#REF!</f>
        <v>#REF!</v>
      </c>
      <c r="E15" s="308" t="e">
        <f>VLOOKUP(D15,#REF!,2,TRUE)</f>
        <v>#REF!</v>
      </c>
      <c r="F15" s="308"/>
      <c r="G15" s="308"/>
      <c r="H15" s="308"/>
      <c r="I15" s="308"/>
      <c r="J15" s="308"/>
      <c r="K15" s="312"/>
      <c r="L15" s="114"/>
      <c r="M15" s="511" t="str">
        <f>IFERROR(VLOOKUP(L15,#REF!,2,FALSE),"")</f>
        <v/>
      </c>
      <c r="N15" s="512"/>
      <c r="O15" s="512"/>
      <c r="P15" s="512"/>
      <c r="Q15" s="512"/>
      <c r="R15" s="512"/>
      <c r="S15" s="512"/>
    </row>
    <row r="16" spans="2:60" ht="30.75" customHeight="1" thickBot="1">
      <c r="B16" s="112" t="s">
        <v>194</v>
      </c>
      <c r="C16" s="136"/>
      <c r="D16" s="493" t="e">
        <f>#REF!&amp;""</f>
        <v>#REF!</v>
      </c>
      <c r="E16" s="494"/>
      <c r="F16" s="494"/>
      <c r="G16" s="494"/>
      <c r="H16" s="494"/>
      <c r="I16" s="494"/>
      <c r="J16" s="494"/>
      <c r="K16" s="495"/>
      <c r="L16" s="496"/>
      <c r="M16" s="497"/>
      <c r="N16" s="497"/>
      <c r="O16" s="497"/>
      <c r="P16" s="497"/>
      <c r="Q16" s="497"/>
      <c r="R16" s="497"/>
      <c r="S16" s="498"/>
    </row>
    <row r="17" spans="2:19" ht="92.5" customHeight="1" thickBot="1">
      <c r="B17" s="102" t="s">
        <v>174</v>
      </c>
      <c r="C17" s="490"/>
      <c r="D17" s="491"/>
      <c r="E17" s="491"/>
      <c r="F17" s="491"/>
      <c r="G17" s="491"/>
      <c r="H17" s="491"/>
      <c r="I17" s="491"/>
      <c r="J17" s="491"/>
      <c r="K17" s="491"/>
      <c r="L17" s="491"/>
      <c r="M17" s="491"/>
      <c r="N17" s="491"/>
      <c r="O17" s="491"/>
      <c r="P17" s="491"/>
      <c r="Q17" s="491"/>
      <c r="R17" s="491"/>
      <c r="S17" s="492"/>
    </row>
    <row r="18" spans="2:19" ht="30.75" customHeight="1"/>
    <row r="19" spans="2:19" ht="31.5" customHeight="1"/>
    <row r="20" spans="2:19" ht="33.75" customHeight="1"/>
    <row r="21" spans="2:19" ht="30.75" customHeight="1"/>
    <row r="22" spans="2:19" ht="42" customHeight="1"/>
  </sheetData>
  <sheetProtection algorithmName="SHA-512" hashValue="yyplooK3QeDoq0xSbeov5MukoF0P5hPkVaAYCRK6TvAKqQoZKfRcLw6L78wyDZdROVlY9I8t6FU2YwVRqCsWDQ==" saltValue="ZNWk77TbKoHJymUbZZgppQ==" spinCount="100000" sheet="1" objects="1" scenarios="1" selectLockedCells="1"/>
  <dataConsolidate/>
  <mergeCells count="19">
    <mergeCell ref="B2:N3"/>
    <mergeCell ref="B6:R6"/>
    <mergeCell ref="B12:B13"/>
    <mergeCell ref="B8:B11"/>
    <mergeCell ref="D7:K7"/>
    <mergeCell ref="L7:S7"/>
    <mergeCell ref="AE7:AQ7"/>
    <mergeCell ref="AR7:BD7"/>
    <mergeCell ref="C8:C11"/>
    <mergeCell ref="C12:C13"/>
    <mergeCell ref="C17:S17"/>
    <mergeCell ref="D16:K16"/>
    <mergeCell ref="L16:S16"/>
    <mergeCell ref="I12:K13"/>
    <mergeCell ref="Q12:S13"/>
    <mergeCell ref="D14:K14"/>
    <mergeCell ref="L14:S14"/>
    <mergeCell ref="E15:K15"/>
    <mergeCell ref="M15:S15"/>
  </mergeCells>
  <phoneticPr fontId="1"/>
  <conditionalFormatting sqref="C8:C16">
    <cfRule type="containsBlanks" dxfId="7" priority="1">
      <formula>LEN(TRIM(C8))=0</formula>
    </cfRule>
  </conditionalFormatting>
  <conditionalFormatting sqref="C17:S17">
    <cfRule type="containsBlanks" dxfId="6" priority="2">
      <formula>LEN(TRIM(C17))=0</formula>
    </cfRule>
  </conditionalFormatting>
  <conditionalFormatting sqref="L15">
    <cfRule type="containsBlanks" dxfId="5" priority="7">
      <formula>LEN(TRIM(L15))=0</formula>
    </cfRule>
  </conditionalFormatting>
  <conditionalFormatting sqref="L14:S14">
    <cfRule type="containsBlanks" dxfId="4" priority="6">
      <formula>LEN(TRIM(L14))=0</formula>
    </cfRule>
  </conditionalFormatting>
  <conditionalFormatting sqref="L16:S16">
    <cfRule type="containsBlanks" dxfId="3" priority="4">
      <formula>LEN(TRIM(L16))=0</formula>
    </cfRule>
  </conditionalFormatting>
  <conditionalFormatting sqref="M12:M13 O12:O13">
    <cfRule type="containsBlanks" dxfId="2" priority="8">
      <formula>LEN(TRIM(M12))=0</formula>
    </cfRule>
  </conditionalFormatting>
  <conditionalFormatting sqref="N8:N11 P8:P11 R8:R11">
    <cfRule type="containsBlanks" dxfId="1" priority="9">
      <formula>LEN(TRIM(N8))=0</formula>
    </cfRule>
  </conditionalFormatting>
  <dataValidations count="2">
    <dataValidation type="list" allowBlank="1" showInputMessage="1" showErrorMessage="1" sqref="C8:C16">
      <formula1>$W$1:$W$2</formula1>
    </dataValidation>
    <dataValidation type="list" allowBlank="1" showInputMessage="1" showErrorMessage="1" sqref="L15">
      <formula1>#REF!</formula1>
    </dataValidation>
  </dataValidations>
  <pageMargins left="0.7" right="0.7" top="0.75" bottom="0.75" header="0.3" footer="0.3"/>
  <pageSetup paperSize="9" scale="61"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80"/>
  <sheetViews>
    <sheetView view="pageBreakPreview" zoomScaleNormal="100" zoomScaleSheetLayoutView="100" workbookViewId="0">
      <selection activeCell="AA2" sqref="AA2:AC4"/>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c r="AB1" s="293" t="s">
        <v>205</v>
      </c>
      <c r="AC1" s="293"/>
      <c r="AD1" s="293"/>
      <c r="AE1" s="293"/>
      <c r="AF1" s="293"/>
      <c r="AG1" s="293"/>
    </row>
    <row r="2" spans="2:33">
      <c r="M2" s="550" t="s">
        <v>199</v>
      </c>
      <c r="N2" s="550"/>
      <c r="O2" s="550"/>
      <c r="P2" s="550"/>
      <c r="Q2" s="550"/>
      <c r="R2" s="547" t="s">
        <v>198</v>
      </c>
      <c r="S2" s="544"/>
      <c r="T2" s="544"/>
      <c r="U2" s="544"/>
      <c r="V2" s="547" t="s">
        <v>197</v>
      </c>
      <c r="W2" s="544"/>
      <c r="X2" s="544"/>
      <c r="Y2" s="544"/>
      <c r="Z2" s="547" t="s">
        <v>196</v>
      </c>
      <c r="AA2" s="544"/>
      <c r="AB2" s="544"/>
      <c r="AC2" s="544"/>
      <c r="AD2" s="547" t="s">
        <v>195</v>
      </c>
      <c r="AE2" s="544"/>
      <c r="AF2" s="544"/>
      <c r="AG2" s="544"/>
    </row>
    <row r="3" spans="2:33">
      <c r="M3" s="551"/>
      <c r="N3" s="551"/>
      <c r="O3" s="551"/>
      <c r="P3" s="551"/>
      <c r="Q3" s="551"/>
      <c r="R3" s="548"/>
      <c r="S3" s="545"/>
      <c r="T3" s="545"/>
      <c r="U3" s="545"/>
      <c r="V3" s="548"/>
      <c r="W3" s="545"/>
      <c r="X3" s="545"/>
      <c r="Y3" s="545"/>
      <c r="Z3" s="548"/>
      <c r="AA3" s="545"/>
      <c r="AB3" s="545"/>
      <c r="AC3" s="545"/>
      <c r="AD3" s="548"/>
      <c r="AE3" s="545"/>
      <c r="AF3" s="545"/>
      <c r="AG3" s="545"/>
    </row>
    <row r="4" spans="2:33">
      <c r="M4" s="552"/>
      <c r="N4" s="552"/>
      <c r="O4" s="552"/>
      <c r="P4" s="552"/>
      <c r="Q4" s="552"/>
      <c r="R4" s="549"/>
      <c r="S4" s="546"/>
      <c r="T4" s="546"/>
      <c r="U4" s="546"/>
      <c r="V4" s="549"/>
      <c r="W4" s="546"/>
      <c r="X4" s="546"/>
      <c r="Y4" s="546"/>
      <c r="Z4" s="549"/>
      <c r="AA4" s="546"/>
      <c r="AB4" s="546"/>
      <c r="AC4" s="546"/>
      <c r="AD4" s="549"/>
      <c r="AE4" s="546"/>
      <c r="AF4" s="546"/>
      <c r="AG4" s="546"/>
    </row>
    <row r="5" spans="2:33" ht="31.5" customHeight="1">
      <c r="B5" s="292" t="s">
        <v>152</v>
      </c>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row>
    <row r="7" spans="2:33" ht="13.5" customHeight="1">
      <c r="B7" s="542" t="s">
        <v>153</v>
      </c>
      <c r="C7" s="542"/>
      <c r="D7" s="542"/>
      <c r="E7" s="542"/>
      <c r="F7" s="542"/>
      <c r="G7" s="542"/>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row>
    <row r="8" spans="2:33" ht="13.5" customHeight="1">
      <c r="B8" s="542"/>
      <c r="C8" s="542"/>
      <c r="D8" s="542"/>
      <c r="E8" s="542"/>
      <c r="F8" s="542"/>
      <c r="G8" s="542"/>
      <c r="H8" s="542"/>
      <c r="I8" s="542"/>
      <c r="J8" s="542"/>
      <c r="K8" s="542"/>
      <c r="L8" s="542"/>
      <c r="M8" s="542"/>
      <c r="N8" s="542"/>
      <c r="O8" s="542"/>
      <c r="P8" s="542"/>
      <c r="Q8" s="542"/>
      <c r="R8" s="542"/>
      <c r="S8" s="542"/>
      <c r="T8" s="542"/>
      <c r="U8" s="542"/>
      <c r="V8" s="542"/>
      <c r="W8" s="542"/>
      <c r="X8" s="542"/>
      <c r="Y8" s="542"/>
      <c r="Z8" s="542"/>
      <c r="AA8" s="542"/>
      <c r="AB8" s="542"/>
      <c r="AC8" s="542"/>
      <c r="AD8" s="542"/>
      <c r="AE8" s="542"/>
      <c r="AF8" s="542"/>
      <c r="AG8" s="542"/>
    </row>
    <row r="9" spans="2:33" ht="21.75" customHeight="1">
      <c r="W9" s="4" t="s">
        <v>130</v>
      </c>
      <c r="X9" s="4" t="s">
        <v>131</v>
      </c>
      <c r="Y9" s="543" t="str">
        <f>【変更】入力シート!$E$5&amp;""</f>
        <v/>
      </c>
      <c r="Z9" s="543"/>
      <c r="AA9" s="4" t="s">
        <v>18</v>
      </c>
      <c r="AB9" s="543" t="str">
        <f>【変更】入力シート!$G$5&amp;""</f>
        <v/>
      </c>
      <c r="AC9" s="543"/>
      <c r="AD9" s="4" t="s">
        <v>0</v>
      </c>
      <c r="AE9" s="543" t="str">
        <f>【変更】入力シート!$I$5&amp;""</f>
        <v/>
      </c>
      <c r="AF9" s="543"/>
      <c r="AG9" s="4" t="s">
        <v>1</v>
      </c>
    </row>
    <row r="10" spans="2:33" ht="21.75" customHeight="1">
      <c r="B10" s="1" t="s">
        <v>14</v>
      </c>
    </row>
    <row r="11" spans="2:33" ht="18" customHeight="1">
      <c r="T11" s="2"/>
      <c r="U11" s="541"/>
      <c r="V11" s="541"/>
      <c r="W11" s="541"/>
      <c r="X11" s="541"/>
      <c r="Y11" s="541"/>
      <c r="Z11" s="541"/>
      <c r="AA11" s="541"/>
      <c r="AB11" s="541"/>
      <c r="AC11" s="541"/>
      <c r="AD11" s="541"/>
      <c r="AE11" s="541"/>
      <c r="AF11" s="541"/>
    </row>
    <row r="12" spans="2:33" ht="18" customHeight="1">
      <c r="P12" s="280" t="s">
        <v>15</v>
      </c>
      <c r="Q12" s="280"/>
      <c r="R12" s="280"/>
      <c r="S12" s="280"/>
      <c r="T12" s="539" t="e">
        <f>IF(#REF!="","",#REF!)</f>
        <v>#REF!</v>
      </c>
      <c r="U12" s="539"/>
      <c r="V12" s="539"/>
      <c r="W12" s="539"/>
      <c r="X12" s="539"/>
      <c r="Y12" s="539"/>
      <c r="Z12" s="539"/>
      <c r="AA12" s="539"/>
      <c r="AB12" s="539"/>
      <c r="AC12" s="539"/>
      <c r="AD12" s="539"/>
      <c r="AE12" s="539"/>
      <c r="AF12" s="539"/>
      <c r="AG12" s="3"/>
    </row>
    <row r="13" spans="2:33" ht="18" customHeight="1">
      <c r="L13" s="60"/>
      <c r="M13" s="60"/>
      <c r="N13" s="60"/>
      <c r="O13" s="60"/>
      <c r="P13" s="540" t="s">
        <v>16</v>
      </c>
      <c r="Q13" s="540"/>
      <c r="R13" s="540"/>
      <c r="S13" s="540"/>
      <c r="T13" s="242" t="e">
        <f>IF(【変更】入力シート!$L$16="",IF(【変更】入力シート!$D$16="","",【変更】入力シート!$D$16),【変更】入力シート!$L$16)</f>
        <v>#REF!</v>
      </c>
      <c r="U13" s="242"/>
      <c r="V13" s="242"/>
      <c r="W13" s="242"/>
      <c r="X13" s="242"/>
      <c r="Y13" s="242"/>
      <c r="Z13" s="242"/>
      <c r="AA13" s="242"/>
      <c r="AB13" s="242"/>
      <c r="AC13" s="242"/>
      <c r="AD13" s="242"/>
      <c r="AE13" s="242"/>
      <c r="AF13" s="242"/>
      <c r="AG13" s="3"/>
    </row>
    <row r="14" spans="2:33" ht="18" customHeight="1">
      <c r="P14" s="289" t="s">
        <v>17</v>
      </c>
      <c r="Q14" s="289"/>
      <c r="R14" s="289"/>
      <c r="S14" s="289"/>
      <c r="T14" s="242" t="e">
        <f>IF(#REF!="","",#REF!)</f>
        <v>#REF!</v>
      </c>
      <c r="U14" s="242"/>
      <c r="V14" s="242"/>
      <c r="W14" s="242"/>
      <c r="X14" s="242"/>
      <c r="Y14" s="242"/>
      <c r="Z14" s="242"/>
      <c r="AA14" s="242"/>
      <c r="AB14" s="242"/>
      <c r="AC14" s="242"/>
      <c r="AD14" s="242"/>
      <c r="AE14" s="242"/>
      <c r="AF14" s="242"/>
      <c r="AG14" s="3"/>
    </row>
    <row r="15" spans="2:33" ht="5.25" customHeight="1" thickBot="1"/>
    <row r="16" spans="2:33" s="2" customFormat="1" ht="18.75" customHeight="1">
      <c r="B16" s="271" t="s">
        <v>9</v>
      </c>
      <c r="C16" s="272"/>
      <c r="D16" s="273"/>
      <c r="E16" s="274" t="e">
        <f>IF(#REF!="","",#REF!)</f>
        <v>#REF!</v>
      </c>
      <c r="F16" s="274"/>
      <c r="G16" s="274"/>
      <c r="H16" s="274"/>
      <c r="I16" s="274"/>
      <c r="J16" s="274"/>
      <c r="K16" s="274"/>
      <c r="L16" s="274"/>
      <c r="M16" s="274"/>
      <c r="N16" s="274"/>
      <c r="O16" s="274"/>
      <c r="P16" s="274"/>
      <c r="Q16" s="274"/>
      <c r="R16" s="274"/>
      <c r="S16" s="274"/>
      <c r="T16" s="274"/>
      <c r="U16" s="274"/>
      <c r="V16" s="274"/>
      <c r="W16" s="274"/>
      <c r="X16" s="274"/>
      <c r="Y16" s="274"/>
      <c r="Z16" s="274"/>
      <c r="AA16" s="274"/>
      <c r="AB16" s="274"/>
      <c r="AC16" s="274"/>
      <c r="AD16" s="274"/>
      <c r="AE16" s="274"/>
      <c r="AF16" s="274"/>
      <c r="AG16" s="275"/>
    </row>
    <row r="17" spans="2:33" s="2" customFormat="1" ht="19.5" customHeight="1">
      <c r="B17" s="276" t="s">
        <v>10</v>
      </c>
      <c r="C17" s="277"/>
      <c r="D17" s="278"/>
      <c r="E17" s="68"/>
      <c r="F17" s="68"/>
      <c r="G17" s="68"/>
      <c r="H17" s="68" t="e">
        <f>IF(#REF!="","",#REF!)</f>
        <v>#REF!</v>
      </c>
      <c r="I17" s="68" t="s">
        <v>0</v>
      </c>
      <c r="J17" s="68"/>
      <c r="K17" s="68"/>
      <c r="L17" s="68" t="e">
        <f>IF(#REF!="","",#REF!)</f>
        <v>#REF!</v>
      </c>
      <c r="M17" s="68" t="s">
        <v>1</v>
      </c>
      <c r="N17" s="68"/>
      <c r="O17" s="68" t="s">
        <v>2</v>
      </c>
      <c r="P17" s="68" t="s">
        <v>3</v>
      </c>
      <c r="Q17" s="68"/>
      <c r="R17" s="282" t="s">
        <v>126</v>
      </c>
      <c r="S17" s="283"/>
      <c r="T17" s="283"/>
      <c r="U17" s="283"/>
      <c r="V17" s="284"/>
      <c r="W17" s="68"/>
      <c r="X17" s="68" t="s">
        <v>4</v>
      </c>
      <c r="Y17" s="68" t="s">
        <v>5</v>
      </c>
      <c r="Z17" s="68"/>
      <c r="AA17" s="68"/>
      <c r="AB17" s="68" t="e">
        <f>IF(#REF!="","",#REF!)</f>
        <v>#REF!</v>
      </c>
      <c r="AC17" s="68" t="s">
        <v>6</v>
      </c>
      <c r="AD17" s="68"/>
      <c r="AE17" s="68"/>
      <c r="AF17" s="68" t="e">
        <f>IF(#REF!="","",#REF!)</f>
        <v>#REF!</v>
      </c>
      <c r="AG17" s="62" t="s">
        <v>7</v>
      </c>
    </row>
    <row r="18" spans="2:33" s="2" customFormat="1" ht="19.5" customHeight="1">
      <c r="B18" s="279"/>
      <c r="C18" s="280"/>
      <c r="D18" s="281"/>
      <c r="E18" s="65"/>
      <c r="F18" s="65"/>
      <c r="G18" s="65"/>
      <c r="H18" s="65" t="e">
        <f>IF(AND(#REF!="",#REF!="",#REF!=""),"",IF(AND(#REF!="",#REF!=""),#REF!,IF(#REF!="",#REF!,#REF!)))</f>
        <v>#REF!</v>
      </c>
      <c r="I18" s="65" t="s">
        <v>0</v>
      </c>
      <c r="J18" s="65"/>
      <c r="K18" s="65"/>
      <c r="L18" s="65" t="e">
        <f>IF(AND(#REF!="",#REF!="",#REF!=""),"",IF(AND(#REF!="",#REF!=""),#REF!,IF(#REF!="",#REF!,#REF!)))</f>
        <v>#REF!</v>
      </c>
      <c r="M18" s="65" t="s">
        <v>1</v>
      </c>
      <c r="N18" s="65"/>
      <c r="O18" s="65" t="s">
        <v>127</v>
      </c>
      <c r="P18" s="65" t="s">
        <v>128</v>
      </c>
      <c r="Q18" s="65"/>
      <c r="R18" s="285"/>
      <c r="S18" s="286"/>
      <c r="T18" s="286"/>
      <c r="U18" s="286"/>
      <c r="V18" s="287"/>
      <c r="W18" s="65"/>
      <c r="X18" s="65" t="s">
        <v>19</v>
      </c>
      <c r="Y18" s="65" t="s">
        <v>5</v>
      </c>
      <c r="Z18" s="65"/>
      <c r="AA18" s="65"/>
      <c r="AB18" s="65" t="e">
        <f>IF(#REF!="","",#REF!)</f>
        <v>#REF!</v>
      </c>
      <c r="AC18" s="65" t="s">
        <v>6</v>
      </c>
      <c r="AD18" s="65"/>
      <c r="AE18" s="65"/>
      <c r="AF18" s="65" t="e">
        <f>IF(#REF!="","",#REF!)</f>
        <v>#REF!</v>
      </c>
      <c r="AG18" s="63" t="s">
        <v>7</v>
      </c>
    </row>
    <row r="19" spans="2:33" s="2" customFormat="1" ht="21" customHeight="1">
      <c r="B19" s="288" t="s">
        <v>11</v>
      </c>
      <c r="C19" s="289"/>
      <c r="D19" s="290"/>
      <c r="E19" s="241" t="e">
        <f>IF(#REF!=1,#REF!,IF(OR(#REF!=2,#REF!=3),#REF!,IF(#REF!=4,#REF!,IF(#REF!=5,#REF!,""))))</f>
        <v>#REF!</v>
      </c>
      <c r="F19" s="242"/>
      <c r="G19" s="242"/>
      <c r="H19" s="242"/>
      <c r="I19" s="242"/>
      <c r="J19" s="242"/>
      <c r="K19" s="242"/>
      <c r="L19" s="242"/>
      <c r="M19" s="242"/>
      <c r="N19" s="242"/>
      <c r="O19" s="242"/>
      <c r="P19" s="242"/>
      <c r="Q19" s="242"/>
      <c r="R19" s="242"/>
      <c r="S19" s="242"/>
      <c r="T19" s="242"/>
      <c r="U19" s="242"/>
      <c r="V19" s="242" t="e">
        <f>IF(#REF!="","",CONCATENATE(#REF!,#REF!,#REF!))</f>
        <v>#REF!</v>
      </c>
      <c r="W19" s="242"/>
      <c r="X19" s="242"/>
      <c r="Y19" s="242"/>
      <c r="Z19" s="242"/>
      <c r="AA19" s="242"/>
      <c r="AB19" s="242"/>
      <c r="AC19" s="242"/>
      <c r="AD19" s="242"/>
      <c r="AE19" s="242"/>
      <c r="AF19" s="242"/>
      <c r="AG19" s="243"/>
    </row>
    <row r="20" spans="2:33" s="2" customFormat="1" ht="21" customHeight="1">
      <c r="B20" s="534" t="s">
        <v>12</v>
      </c>
      <c r="C20" s="535"/>
      <c r="D20" s="536"/>
      <c r="E20" s="537" t="e">
        <f>IF(#REF!="","",#REF!)</f>
        <v>#REF!</v>
      </c>
      <c r="F20" s="537"/>
      <c r="G20" s="537"/>
      <c r="H20" s="537"/>
      <c r="I20" s="537"/>
      <c r="J20" s="537"/>
      <c r="K20" s="537"/>
      <c r="L20" s="537"/>
      <c r="M20" s="537"/>
      <c r="N20" s="537"/>
      <c r="O20" s="537"/>
      <c r="P20" s="537"/>
      <c r="Q20" s="537"/>
      <c r="R20" s="537"/>
      <c r="S20" s="537"/>
      <c r="T20" s="537"/>
      <c r="U20" s="537"/>
      <c r="V20" s="537"/>
      <c r="W20" s="537"/>
      <c r="X20" s="537"/>
      <c r="Y20" s="537"/>
      <c r="Z20" s="537"/>
      <c r="AA20" s="537"/>
      <c r="AB20" s="537"/>
      <c r="AC20" s="537"/>
      <c r="AD20" s="537"/>
      <c r="AE20" s="537"/>
      <c r="AF20" s="537"/>
      <c r="AG20" s="538"/>
    </row>
    <row r="21" spans="2:33" s="2" customFormat="1" ht="21" customHeight="1">
      <c r="B21" s="269" t="s">
        <v>154</v>
      </c>
      <c r="C21" s="244" t="s">
        <v>155</v>
      </c>
      <c r="D21" s="244"/>
      <c r="E21" s="244"/>
      <c r="F21" s="244"/>
      <c r="G21" s="244"/>
      <c r="H21" s="244"/>
      <c r="I21" s="244"/>
      <c r="J21" s="244"/>
      <c r="K21" s="244"/>
      <c r="L21" s="244"/>
      <c r="M21" s="244"/>
      <c r="N21" s="244" t="s">
        <v>156</v>
      </c>
      <c r="O21" s="244"/>
      <c r="P21" s="244"/>
      <c r="Q21" s="244"/>
      <c r="R21" s="244"/>
      <c r="S21" s="244"/>
      <c r="T21" s="244"/>
      <c r="U21" s="244"/>
      <c r="V21" s="244"/>
      <c r="W21" s="244"/>
      <c r="X21" s="244" t="s">
        <v>157</v>
      </c>
      <c r="Y21" s="244"/>
      <c r="Z21" s="244"/>
      <c r="AA21" s="244"/>
      <c r="AB21" s="244"/>
      <c r="AC21" s="244"/>
      <c r="AD21" s="244"/>
      <c r="AE21" s="244"/>
      <c r="AF21" s="244"/>
      <c r="AG21" s="245"/>
    </row>
    <row r="22" spans="2:33" s="2" customFormat="1" ht="21" customHeight="1">
      <c r="B22" s="269"/>
      <c r="C22" s="522" t="str">
        <f>【変更】入力シート!AB1&amp;""</f>
        <v/>
      </c>
      <c r="D22" s="522"/>
      <c r="E22" s="522"/>
      <c r="F22" s="522"/>
      <c r="G22" s="522"/>
      <c r="H22" s="522"/>
      <c r="I22" s="522"/>
      <c r="J22" s="522"/>
      <c r="K22" s="522"/>
      <c r="L22" s="522"/>
      <c r="M22" s="522"/>
      <c r="N22" s="520" t="str">
        <f>【変更】入力シート!AC1&amp;""</f>
        <v/>
      </c>
      <c r="O22" s="520"/>
      <c r="P22" s="520"/>
      <c r="Q22" s="520"/>
      <c r="R22" s="520"/>
      <c r="S22" s="520"/>
      <c r="T22" s="520"/>
      <c r="U22" s="520"/>
      <c r="V22" s="520"/>
      <c r="W22" s="520"/>
      <c r="X22" s="520" t="str">
        <f>【変更】入力シート!AD1&amp;""</f>
        <v/>
      </c>
      <c r="Y22" s="520"/>
      <c r="Z22" s="520"/>
      <c r="AA22" s="520"/>
      <c r="AB22" s="520"/>
      <c r="AC22" s="520"/>
      <c r="AD22" s="520"/>
      <c r="AE22" s="520"/>
      <c r="AF22" s="520"/>
      <c r="AG22" s="521"/>
    </row>
    <row r="23" spans="2:33" s="2" customFormat="1" ht="21" customHeight="1">
      <c r="B23" s="269"/>
      <c r="C23" s="522" t="str">
        <f>【変更】入力シート!AB2&amp;""</f>
        <v/>
      </c>
      <c r="D23" s="522"/>
      <c r="E23" s="522"/>
      <c r="F23" s="522"/>
      <c r="G23" s="522"/>
      <c r="H23" s="522"/>
      <c r="I23" s="522"/>
      <c r="J23" s="522"/>
      <c r="K23" s="522"/>
      <c r="L23" s="522"/>
      <c r="M23" s="522"/>
      <c r="N23" s="520" t="str">
        <f>【変更】入力シート!AC2&amp;""</f>
        <v/>
      </c>
      <c r="O23" s="520"/>
      <c r="P23" s="520"/>
      <c r="Q23" s="520"/>
      <c r="R23" s="520"/>
      <c r="S23" s="520"/>
      <c r="T23" s="520"/>
      <c r="U23" s="520"/>
      <c r="V23" s="520"/>
      <c r="W23" s="520"/>
      <c r="X23" s="520" t="str">
        <f>【変更】入力シート!AD2&amp;""</f>
        <v/>
      </c>
      <c r="Y23" s="520"/>
      <c r="Z23" s="520"/>
      <c r="AA23" s="520"/>
      <c r="AB23" s="520"/>
      <c r="AC23" s="520"/>
      <c r="AD23" s="520"/>
      <c r="AE23" s="520"/>
      <c r="AF23" s="520"/>
      <c r="AG23" s="521"/>
    </row>
    <row r="24" spans="2:33" s="2" customFormat="1" ht="21" customHeight="1">
      <c r="B24" s="269"/>
      <c r="C24" s="522" t="str">
        <f>【変更】入力シート!AB3&amp;""</f>
        <v/>
      </c>
      <c r="D24" s="522"/>
      <c r="E24" s="522"/>
      <c r="F24" s="522"/>
      <c r="G24" s="522"/>
      <c r="H24" s="522"/>
      <c r="I24" s="522"/>
      <c r="J24" s="522"/>
      <c r="K24" s="522"/>
      <c r="L24" s="522"/>
      <c r="M24" s="522"/>
      <c r="N24" s="520" t="str">
        <f>【変更】入力シート!AC3&amp;""</f>
        <v/>
      </c>
      <c r="O24" s="520"/>
      <c r="P24" s="520"/>
      <c r="Q24" s="520"/>
      <c r="R24" s="520"/>
      <c r="S24" s="520"/>
      <c r="T24" s="520"/>
      <c r="U24" s="520"/>
      <c r="V24" s="520"/>
      <c r="W24" s="520"/>
      <c r="X24" s="520" t="str">
        <f>【変更】入力シート!AD3&amp;""</f>
        <v/>
      </c>
      <c r="Y24" s="520"/>
      <c r="Z24" s="520"/>
      <c r="AA24" s="520"/>
      <c r="AB24" s="520"/>
      <c r="AC24" s="520"/>
      <c r="AD24" s="520"/>
      <c r="AE24" s="520"/>
      <c r="AF24" s="520"/>
      <c r="AG24" s="521"/>
    </row>
    <row r="25" spans="2:33" s="2" customFormat="1" ht="21" customHeight="1">
      <c r="B25" s="269"/>
      <c r="C25" s="522" t="str">
        <f>【変更】入力シート!AB4&amp;""</f>
        <v/>
      </c>
      <c r="D25" s="522"/>
      <c r="E25" s="522"/>
      <c r="F25" s="522"/>
      <c r="G25" s="522"/>
      <c r="H25" s="522"/>
      <c r="I25" s="522"/>
      <c r="J25" s="522"/>
      <c r="K25" s="522"/>
      <c r="L25" s="522"/>
      <c r="M25" s="522"/>
      <c r="N25" s="520" t="str">
        <f>【変更】入力シート!AC4&amp;""</f>
        <v/>
      </c>
      <c r="O25" s="520"/>
      <c r="P25" s="520"/>
      <c r="Q25" s="520"/>
      <c r="R25" s="520"/>
      <c r="S25" s="520"/>
      <c r="T25" s="520"/>
      <c r="U25" s="520"/>
      <c r="V25" s="520"/>
      <c r="W25" s="520"/>
      <c r="X25" s="520" t="str">
        <f>【変更】入力シート!AD4&amp;""</f>
        <v/>
      </c>
      <c r="Y25" s="520"/>
      <c r="Z25" s="520"/>
      <c r="AA25" s="520"/>
      <c r="AB25" s="520"/>
      <c r="AC25" s="520"/>
      <c r="AD25" s="520"/>
      <c r="AE25" s="520"/>
      <c r="AF25" s="520"/>
      <c r="AG25" s="521"/>
    </row>
    <row r="26" spans="2:33" s="2" customFormat="1" ht="21" customHeight="1">
      <c r="B26" s="269"/>
      <c r="C26" s="522" t="str">
        <f>【変更】入力シート!AB5&amp;""</f>
        <v/>
      </c>
      <c r="D26" s="522"/>
      <c r="E26" s="522"/>
      <c r="F26" s="522"/>
      <c r="G26" s="522"/>
      <c r="H26" s="522"/>
      <c r="I26" s="522"/>
      <c r="J26" s="522"/>
      <c r="K26" s="522"/>
      <c r="L26" s="522"/>
      <c r="M26" s="522"/>
      <c r="N26" s="520" t="str">
        <f>【変更】入力シート!AC5&amp;""</f>
        <v/>
      </c>
      <c r="O26" s="520"/>
      <c r="P26" s="520"/>
      <c r="Q26" s="520"/>
      <c r="R26" s="520"/>
      <c r="S26" s="520"/>
      <c r="T26" s="520"/>
      <c r="U26" s="520"/>
      <c r="V26" s="520"/>
      <c r="W26" s="520"/>
      <c r="X26" s="520" t="str">
        <f>【変更】入力シート!AD5&amp;""</f>
        <v/>
      </c>
      <c r="Y26" s="520"/>
      <c r="Z26" s="520"/>
      <c r="AA26" s="520"/>
      <c r="AB26" s="520"/>
      <c r="AC26" s="520"/>
      <c r="AD26" s="520"/>
      <c r="AE26" s="520"/>
      <c r="AF26" s="520"/>
      <c r="AG26" s="521"/>
    </row>
    <row r="27" spans="2:33" s="2" customFormat="1" ht="21" hidden="1" customHeight="1">
      <c r="B27" s="269"/>
      <c r="C27" s="244"/>
      <c r="D27" s="244"/>
      <c r="E27" s="244"/>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5"/>
    </row>
    <row r="28" spans="2:33" s="2" customFormat="1" ht="21" hidden="1" customHeight="1">
      <c r="B28" s="269"/>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5"/>
    </row>
    <row r="29" spans="2:33" s="2" customFormat="1" ht="21" hidden="1" customHeight="1">
      <c r="B29" s="269"/>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5"/>
    </row>
    <row r="30" spans="2:33" s="2" customFormat="1" ht="21" hidden="1" customHeight="1">
      <c r="B30" s="269"/>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5"/>
    </row>
    <row r="31" spans="2:33" s="2" customFormat="1" ht="21" hidden="1" customHeight="1">
      <c r="B31" s="269"/>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5"/>
    </row>
    <row r="32" spans="2:33" s="2" customFormat="1" ht="21" hidden="1" customHeight="1">
      <c r="B32" s="269"/>
      <c r="C32" s="244"/>
      <c r="D32" s="244"/>
      <c r="E32" s="244"/>
      <c r="F32" s="244"/>
      <c r="G32" s="244"/>
      <c r="H32" s="244"/>
      <c r="I32" s="244"/>
      <c r="J32" s="244"/>
      <c r="K32" s="244"/>
      <c r="L32" s="244"/>
      <c r="M32" s="244"/>
      <c r="N32" s="244"/>
      <c r="O32" s="244"/>
      <c r="P32" s="244"/>
      <c r="Q32" s="244"/>
      <c r="R32" s="244"/>
      <c r="S32" s="244"/>
      <c r="T32" s="244"/>
      <c r="U32" s="244"/>
      <c r="V32" s="244"/>
      <c r="W32" s="244"/>
      <c r="X32" s="244"/>
      <c r="Y32" s="244"/>
      <c r="Z32" s="244"/>
      <c r="AA32" s="244"/>
      <c r="AB32" s="244"/>
      <c r="AC32" s="244"/>
      <c r="AD32" s="244"/>
      <c r="AE32" s="244"/>
      <c r="AF32" s="244"/>
      <c r="AG32" s="245"/>
    </row>
    <row r="33" spans="2:33" s="2" customFormat="1" ht="21" hidden="1" customHeight="1">
      <c r="B33" s="269"/>
      <c r="C33" s="244"/>
      <c r="D33" s="244"/>
      <c r="E33" s="244"/>
      <c r="F33" s="244"/>
      <c r="G33" s="244"/>
      <c r="H33" s="244"/>
      <c r="I33" s="244"/>
      <c r="J33" s="244"/>
      <c r="K33" s="244"/>
      <c r="L33" s="244"/>
      <c r="M33" s="244"/>
      <c r="N33" s="244"/>
      <c r="O33" s="244"/>
      <c r="P33" s="244"/>
      <c r="Q33" s="244"/>
      <c r="R33" s="244"/>
      <c r="S33" s="244"/>
      <c r="T33" s="244"/>
      <c r="U33" s="244"/>
      <c r="V33" s="244"/>
      <c r="W33" s="244"/>
      <c r="X33" s="244"/>
      <c r="Y33" s="244"/>
      <c r="Z33" s="244"/>
      <c r="AA33" s="244"/>
      <c r="AB33" s="244"/>
      <c r="AC33" s="244"/>
      <c r="AD33" s="244"/>
      <c r="AE33" s="244"/>
      <c r="AF33" s="244"/>
      <c r="AG33" s="245"/>
    </row>
    <row r="34" spans="2:33" s="2" customFormat="1" ht="21" hidden="1" customHeight="1">
      <c r="B34" s="270"/>
      <c r="C34" s="244"/>
      <c r="D34" s="244"/>
      <c r="E34" s="244"/>
      <c r="F34" s="244"/>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5"/>
    </row>
    <row r="35" spans="2:33" s="2" customFormat="1" ht="21" hidden="1" customHeight="1">
      <c r="B35" s="76"/>
      <c r="C35" s="70"/>
      <c r="D35" s="70"/>
      <c r="E35" s="70"/>
      <c r="F35" s="70"/>
      <c r="G35" s="70"/>
      <c r="H35" s="70"/>
      <c r="I35" s="70"/>
      <c r="J35" s="70"/>
      <c r="K35" s="70"/>
      <c r="L35" s="70"/>
      <c r="M35" s="72"/>
      <c r="N35" s="52"/>
      <c r="O35" s="66"/>
      <c r="P35" s="52"/>
      <c r="Q35" s="52"/>
      <c r="R35" s="66"/>
      <c r="S35" s="66"/>
      <c r="T35" s="66"/>
      <c r="U35" s="52"/>
      <c r="V35" s="52"/>
      <c r="W35" s="66"/>
      <c r="X35" s="72"/>
      <c r="Y35" s="52"/>
      <c r="Z35" s="53"/>
      <c r="AA35" s="66"/>
      <c r="AB35" s="52"/>
      <c r="AC35" s="52"/>
      <c r="AD35" s="52"/>
      <c r="AE35" s="52"/>
      <c r="AF35" s="52"/>
      <c r="AG35" s="73"/>
    </row>
    <row r="36" spans="2:33" s="2" customFormat="1" ht="21" hidden="1" customHeight="1">
      <c r="B36" s="77"/>
      <c r="C36" s="78"/>
      <c r="D36" s="78"/>
      <c r="E36" s="78"/>
      <c r="F36" s="78"/>
      <c r="G36" s="78"/>
      <c r="H36" s="78"/>
      <c r="I36" s="78"/>
      <c r="J36" s="78"/>
      <c r="K36" s="78"/>
      <c r="L36" s="78"/>
      <c r="M36" s="79"/>
      <c r="N36" s="74"/>
      <c r="O36" s="68"/>
      <c r="P36" s="74"/>
      <c r="Q36" s="74"/>
      <c r="R36" s="68"/>
      <c r="S36" s="68"/>
      <c r="T36" s="68"/>
      <c r="U36" s="74"/>
      <c r="V36" s="74"/>
      <c r="W36" s="68"/>
      <c r="X36" s="79"/>
      <c r="Y36" s="74"/>
      <c r="Z36" s="80"/>
      <c r="AA36" s="68"/>
      <c r="AB36" s="74"/>
      <c r="AC36" s="74"/>
      <c r="AD36" s="74"/>
      <c r="AE36" s="74"/>
      <c r="AF36" s="74"/>
      <c r="AG36" s="81"/>
    </row>
    <row r="37" spans="2:33" s="2" customFormat="1" ht="21" customHeight="1">
      <c r="B37" s="248" t="s">
        <v>158</v>
      </c>
      <c r="C37" s="515" t="str">
        <f>【変更】入力シート!C17&amp;""</f>
        <v/>
      </c>
      <c r="D37" s="516"/>
      <c r="E37" s="516"/>
      <c r="F37" s="516"/>
      <c r="G37" s="516"/>
      <c r="H37" s="516"/>
      <c r="I37" s="516"/>
      <c r="J37" s="516"/>
      <c r="K37" s="516"/>
      <c r="L37" s="516"/>
      <c r="M37" s="516"/>
      <c r="N37" s="516"/>
      <c r="O37" s="516"/>
      <c r="P37" s="516"/>
      <c r="Q37" s="516"/>
      <c r="R37" s="516"/>
      <c r="S37" s="516"/>
      <c r="T37" s="516"/>
      <c r="U37" s="516"/>
      <c r="V37" s="516"/>
      <c r="W37" s="516"/>
      <c r="X37" s="516"/>
      <c r="Y37" s="516"/>
      <c r="Z37" s="516"/>
      <c r="AA37" s="516"/>
      <c r="AB37" s="516"/>
      <c r="AC37" s="516"/>
      <c r="AD37" s="516"/>
      <c r="AE37" s="516"/>
      <c r="AF37" s="516"/>
      <c r="AG37" s="517"/>
    </row>
    <row r="38" spans="2:33" s="2" customFormat="1" ht="21" customHeight="1">
      <c r="B38" s="249"/>
      <c r="C38" s="518"/>
      <c r="D38" s="518"/>
      <c r="E38" s="518"/>
      <c r="F38" s="518"/>
      <c r="G38" s="518"/>
      <c r="H38" s="518"/>
      <c r="I38" s="518"/>
      <c r="J38" s="518"/>
      <c r="K38" s="518"/>
      <c r="L38" s="518"/>
      <c r="M38" s="518"/>
      <c r="N38" s="518"/>
      <c r="O38" s="518"/>
      <c r="P38" s="518"/>
      <c r="Q38" s="518"/>
      <c r="R38" s="518"/>
      <c r="S38" s="518"/>
      <c r="T38" s="518"/>
      <c r="U38" s="518"/>
      <c r="V38" s="518"/>
      <c r="W38" s="518"/>
      <c r="X38" s="518"/>
      <c r="Y38" s="518"/>
      <c r="Z38" s="518"/>
      <c r="AA38" s="518"/>
      <c r="AB38" s="518"/>
      <c r="AC38" s="518"/>
      <c r="AD38" s="518"/>
      <c r="AE38" s="518"/>
      <c r="AF38" s="518"/>
      <c r="AG38" s="519"/>
    </row>
    <row r="39" spans="2:33" s="2" customFormat="1" ht="21" hidden="1" customHeight="1">
      <c r="B39" s="75"/>
      <c r="C39" s="71"/>
      <c r="D39" s="71"/>
      <c r="E39" s="71"/>
      <c r="F39" s="71"/>
      <c r="G39" s="71"/>
      <c r="H39" s="71"/>
      <c r="I39" s="71"/>
      <c r="J39" s="71"/>
      <c r="K39" s="71"/>
      <c r="L39" s="71"/>
      <c r="M39" s="65"/>
      <c r="N39" s="65"/>
      <c r="O39" s="65"/>
      <c r="P39" s="65"/>
      <c r="Q39" s="65"/>
      <c r="R39" s="65"/>
      <c r="S39" s="65"/>
      <c r="T39" s="3"/>
      <c r="U39" s="3"/>
      <c r="V39" s="65"/>
      <c r="W39" s="65"/>
      <c r="X39" s="82"/>
      <c r="Y39" s="3"/>
      <c r="Z39" s="83"/>
      <c r="AA39" s="65"/>
      <c r="AB39" s="3"/>
      <c r="AC39" s="3"/>
      <c r="AD39" s="3"/>
      <c r="AE39" s="3"/>
      <c r="AF39" s="3"/>
      <c r="AG39" s="84"/>
    </row>
    <row r="40" spans="2:33" s="2" customFormat="1" ht="21" hidden="1" customHeight="1">
      <c r="B40" s="76"/>
      <c r="C40" s="70"/>
      <c r="D40" s="70"/>
      <c r="E40" s="70"/>
      <c r="F40" s="70"/>
      <c r="G40" s="70"/>
      <c r="H40" s="70"/>
      <c r="I40" s="70"/>
      <c r="J40" s="70"/>
      <c r="K40" s="70"/>
      <c r="L40" s="70"/>
      <c r="M40" s="66"/>
      <c r="N40" s="66"/>
      <c r="O40" s="66"/>
      <c r="P40" s="66"/>
      <c r="Q40" s="66"/>
      <c r="R40" s="66"/>
      <c r="S40" s="66"/>
      <c r="T40" s="52"/>
      <c r="U40" s="52"/>
      <c r="V40" s="66"/>
      <c r="W40" s="66"/>
      <c r="X40" s="72"/>
      <c r="Y40" s="52"/>
      <c r="Z40" s="53"/>
      <c r="AA40" s="66"/>
      <c r="AB40" s="52"/>
      <c r="AC40" s="52"/>
      <c r="AD40" s="52"/>
      <c r="AE40" s="52"/>
      <c r="AF40" s="52"/>
      <c r="AG40" s="73"/>
    </row>
    <row r="41" spans="2:33" s="2" customFormat="1" ht="21" hidden="1" customHeight="1">
      <c r="B41" s="76"/>
      <c r="C41" s="70"/>
      <c r="D41" s="70"/>
      <c r="E41" s="70"/>
      <c r="F41" s="70"/>
      <c r="G41" s="70"/>
      <c r="H41" s="70"/>
      <c r="I41" s="70"/>
      <c r="J41" s="70"/>
      <c r="K41" s="70"/>
      <c r="L41" s="70"/>
      <c r="M41" s="66"/>
      <c r="N41" s="66"/>
      <c r="O41" s="66"/>
      <c r="P41" s="66"/>
      <c r="Q41" s="66"/>
      <c r="R41" s="66"/>
      <c r="S41" s="66"/>
      <c r="T41" s="52"/>
      <c r="U41" s="52"/>
      <c r="V41" s="66"/>
      <c r="W41" s="66"/>
      <c r="X41" s="72"/>
      <c r="Y41" s="52"/>
      <c r="Z41" s="53"/>
      <c r="AA41" s="66"/>
      <c r="AB41" s="52"/>
      <c r="AC41" s="52"/>
      <c r="AD41" s="52"/>
      <c r="AE41" s="52"/>
      <c r="AF41" s="52"/>
      <c r="AG41" s="73"/>
    </row>
    <row r="42" spans="2:33" s="2" customFormat="1" ht="19.5" hidden="1" customHeight="1">
      <c r="B42" s="77"/>
      <c r="C42" s="70"/>
      <c r="D42" s="70"/>
      <c r="E42" s="70"/>
      <c r="F42" s="70"/>
      <c r="G42" s="70"/>
      <c r="H42" s="70"/>
      <c r="I42" s="70"/>
      <c r="J42" s="70"/>
      <c r="K42" s="70"/>
      <c r="L42" s="70"/>
      <c r="M42" s="66"/>
      <c r="N42" s="66"/>
      <c r="O42" s="66"/>
      <c r="P42" s="66"/>
      <c r="Q42" s="66"/>
      <c r="R42" s="66"/>
      <c r="S42" s="66"/>
      <c r="T42" s="52"/>
      <c r="U42" s="52"/>
      <c r="V42" s="66"/>
      <c r="W42" s="66"/>
      <c r="X42" s="72"/>
      <c r="Y42" s="52"/>
      <c r="Z42" s="53"/>
      <c r="AA42" s="66"/>
      <c r="AB42" s="52"/>
      <c r="AC42" s="52"/>
      <c r="AD42" s="52"/>
      <c r="AE42" s="52"/>
      <c r="AF42" s="52"/>
      <c r="AG42" s="73"/>
    </row>
    <row r="43" spans="2:33" s="2" customFormat="1" ht="11.25" customHeight="1">
      <c r="B43" s="254" t="s">
        <v>8</v>
      </c>
      <c r="C43" s="530"/>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9"/>
    </row>
    <row r="44" spans="2:33" s="2" customFormat="1" ht="10.5" customHeight="1">
      <c r="B44" s="255"/>
      <c r="C44" s="260"/>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2"/>
    </row>
    <row r="45" spans="2:33" s="2" customFormat="1" ht="11.25" customHeight="1">
      <c r="B45" s="255"/>
      <c r="C45" s="260"/>
      <c r="D45" s="261"/>
      <c r="E45" s="261"/>
      <c r="F45" s="261"/>
      <c r="G45" s="261"/>
      <c r="H45" s="261"/>
      <c r="I45" s="261"/>
      <c r="J45" s="261"/>
      <c r="K45" s="261"/>
      <c r="L45" s="261"/>
      <c r="M45" s="261"/>
      <c r="N45" s="261"/>
      <c r="O45" s="261"/>
      <c r="P45" s="261"/>
      <c r="Q45" s="261"/>
      <c r="R45" s="261"/>
      <c r="S45" s="261"/>
      <c r="T45" s="261"/>
      <c r="U45" s="261"/>
      <c r="V45" s="261"/>
      <c r="W45" s="261"/>
      <c r="X45" s="261"/>
      <c r="Y45" s="261"/>
      <c r="Z45" s="261"/>
      <c r="AA45" s="261"/>
      <c r="AB45" s="261"/>
      <c r="AC45" s="261"/>
      <c r="AD45" s="261"/>
      <c r="AE45" s="261"/>
      <c r="AF45" s="261"/>
      <c r="AG45" s="262"/>
    </row>
    <row r="46" spans="2:33" s="2" customFormat="1" ht="10.5" customHeight="1">
      <c r="B46" s="529"/>
      <c r="C46" s="531"/>
      <c r="D46" s="532"/>
      <c r="E46" s="532"/>
      <c r="F46" s="532"/>
      <c r="G46" s="532"/>
      <c r="H46" s="532"/>
      <c r="I46" s="532"/>
      <c r="J46" s="532"/>
      <c r="K46" s="532"/>
      <c r="L46" s="532"/>
      <c r="M46" s="532"/>
      <c r="N46" s="532"/>
      <c r="O46" s="532"/>
      <c r="P46" s="532"/>
      <c r="Q46" s="532"/>
      <c r="R46" s="532"/>
      <c r="S46" s="532"/>
      <c r="T46" s="532"/>
      <c r="U46" s="532"/>
      <c r="V46" s="532"/>
      <c r="W46" s="532"/>
      <c r="X46" s="532"/>
      <c r="Y46" s="532"/>
      <c r="Z46" s="532"/>
      <c r="AA46" s="532"/>
      <c r="AB46" s="532"/>
      <c r="AC46" s="532"/>
      <c r="AD46" s="532"/>
      <c r="AE46" s="532"/>
      <c r="AF46" s="532"/>
      <c r="AG46" s="533"/>
    </row>
    <row r="47" spans="2:33" s="2" customFormat="1" ht="13.5" hidden="1" customHeight="1">
      <c r="B47" s="523" t="s">
        <v>159</v>
      </c>
      <c r="C47" s="524"/>
      <c r="D47" s="524"/>
      <c r="E47" s="524"/>
      <c r="F47" s="524"/>
      <c r="G47" s="524"/>
      <c r="H47" s="524"/>
      <c r="I47" s="524"/>
      <c r="J47" s="524"/>
      <c r="K47" s="524"/>
      <c r="L47" s="524"/>
      <c r="M47" s="524"/>
      <c r="N47" s="524"/>
      <c r="O47" s="524"/>
      <c r="P47" s="524"/>
      <c r="Q47" s="524"/>
      <c r="R47" s="524"/>
      <c r="S47" s="524"/>
      <c r="T47" s="524"/>
      <c r="U47" s="524"/>
      <c r="V47" s="524"/>
      <c r="W47" s="524"/>
      <c r="X47" s="524"/>
      <c r="Y47" s="524"/>
      <c r="Z47" s="524"/>
      <c r="AA47" s="524"/>
      <c r="AB47" s="524"/>
      <c r="AC47" s="524"/>
      <c r="AD47" s="524"/>
      <c r="AE47" s="524"/>
      <c r="AF47" s="524"/>
      <c r="AG47" s="525"/>
    </row>
    <row r="48" spans="2:33" s="2" customFormat="1" ht="13.5" thickBot="1">
      <c r="B48" s="526"/>
      <c r="C48" s="527"/>
      <c r="D48" s="527"/>
      <c r="E48" s="527"/>
      <c r="F48" s="527"/>
      <c r="G48" s="527"/>
      <c r="H48" s="527"/>
      <c r="I48" s="527"/>
      <c r="J48" s="527"/>
      <c r="K48" s="527"/>
      <c r="L48" s="527"/>
      <c r="M48" s="527"/>
      <c r="N48" s="527"/>
      <c r="O48" s="527"/>
      <c r="P48" s="527"/>
      <c r="Q48" s="527"/>
      <c r="R48" s="527"/>
      <c r="S48" s="527"/>
      <c r="T48" s="527"/>
      <c r="U48" s="527"/>
      <c r="V48" s="527"/>
      <c r="W48" s="527"/>
      <c r="X48" s="527"/>
      <c r="Y48" s="527"/>
      <c r="Z48" s="527"/>
      <c r="AA48" s="527"/>
      <c r="AB48" s="527"/>
      <c r="AC48" s="527"/>
      <c r="AD48" s="527"/>
      <c r="AE48" s="527"/>
      <c r="AF48" s="527"/>
      <c r="AG48" s="528"/>
    </row>
    <row r="49" spans="2:33" s="2" customFormat="1">
      <c r="B49" s="135"/>
      <c r="C49" s="135"/>
      <c r="D49" s="135"/>
      <c r="E49" s="135"/>
      <c r="F49" s="135"/>
      <c r="G49" s="135"/>
      <c r="H49" s="135"/>
      <c r="I49" s="135"/>
      <c r="J49" s="135"/>
      <c r="K49" s="135"/>
      <c r="L49" s="135"/>
      <c r="M49" s="135"/>
      <c r="N49" s="135"/>
      <c r="O49" s="135"/>
      <c r="P49" s="135"/>
      <c r="Q49" s="135"/>
      <c r="R49" s="135"/>
      <c r="S49" s="135"/>
      <c r="T49" s="135"/>
      <c r="U49" s="135"/>
      <c r="V49" s="135"/>
      <c r="W49" s="135"/>
      <c r="X49" s="135"/>
      <c r="Y49" s="135"/>
      <c r="Z49" s="135"/>
      <c r="AA49" s="135"/>
      <c r="AB49" s="135"/>
      <c r="AC49" s="135"/>
      <c r="AD49" s="135"/>
      <c r="AE49" s="135"/>
      <c r="AF49" s="135"/>
      <c r="AG49" s="135"/>
    </row>
    <row r="50" spans="2:33" s="2" customFormat="1"/>
    <row r="51" spans="2:33" s="2" customFormat="1"/>
    <row r="52" spans="2:33" s="2" customFormat="1"/>
    <row r="53" spans="2:33" s="2" customFormat="1"/>
    <row r="54" spans="2:33" s="2" customFormat="1"/>
    <row r="55" spans="2:33" s="2" customFormat="1" ht="18" customHeight="1"/>
    <row r="56" spans="2:33" s="2" customFormat="1" ht="13.5" customHeight="1"/>
    <row r="57" spans="2:33" s="2" customFormat="1" ht="13.5" customHeight="1"/>
    <row r="58" spans="2:33" s="2" customFormat="1"/>
    <row r="59" spans="2:33" s="2" customFormat="1" ht="13.5" customHeight="1"/>
    <row r="60" spans="2:33" s="2" customFormat="1"/>
    <row r="61" spans="2:33" s="2" customFormat="1"/>
    <row r="62" spans="2:33" s="2" customFormat="1"/>
    <row r="63" spans="2:33" s="2" customFormat="1"/>
    <row r="64" spans="2:33" s="2" customFormat="1"/>
    <row r="65" s="2" customFormat="1" ht="13.5" customHeight="1"/>
    <row r="66" s="2" customFormat="1"/>
    <row r="67" s="2" customFormat="1" ht="36" customHeight="1"/>
    <row r="68" s="2" customFormat="1" ht="13.5" customHeight="1"/>
    <row r="69" s="2" customFormat="1"/>
    <row r="70" s="2" customFormat="1"/>
    <row r="71" s="2" customFormat="1" ht="13.5" customHeight="1"/>
    <row r="72" s="2" customFormat="1"/>
    <row r="73" s="2" customFormat="1" ht="13.5" customHeight="1"/>
    <row r="74" s="2" customFormat="1"/>
    <row r="75" s="2" customFormat="1" ht="13.5" customHeight="1"/>
    <row r="76" s="2" customFormat="1" ht="36" customHeight="1"/>
    <row r="77" s="2" customFormat="1"/>
    <row r="78" s="2" customFormat="1"/>
    <row r="79" s="2" customFormat="1" ht="13.5" customHeight="1"/>
    <row r="80" s="2" customFormat="1"/>
    <row r="81" s="2" customFormat="1"/>
    <row r="82" s="2" customFormat="1"/>
    <row r="83" s="2" customFormat="1" ht="13.5" customHeight="1"/>
    <row r="84" s="2" customFormat="1"/>
    <row r="85" s="2" customFormat="1"/>
    <row r="86" s="2" customFormat="1" ht="13.5" customHeight="1"/>
    <row r="87" s="2" customFormat="1"/>
    <row r="88" s="2" customFormat="1"/>
    <row r="89" s="2" customFormat="1"/>
    <row r="90" s="2" customFormat="1"/>
    <row r="91" s="2" customFormat="1" ht="13.5" customHeigh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row r="278" s="2" customFormat="1"/>
    <row r="279" s="2" customFormat="1"/>
    <row r="280" s="2" customFormat="1"/>
  </sheetData>
  <sheetProtection selectLockedCells="1"/>
  <mergeCells count="79">
    <mergeCell ref="R2:R4"/>
    <mergeCell ref="V2:V4"/>
    <mergeCell ref="Z2:Z4"/>
    <mergeCell ref="AD2:AD4"/>
    <mergeCell ref="M2:Q4"/>
    <mergeCell ref="AB1:AG1"/>
    <mergeCell ref="AE2:AG4"/>
    <mergeCell ref="AA2:AC4"/>
    <mergeCell ref="W2:Y4"/>
    <mergeCell ref="S2:U4"/>
    <mergeCell ref="U11:AF11"/>
    <mergeCell ref="B5:AG5"/>
    <mergeCell ref="B7:AG8"/>
    <mergeCell ref="Y9:Z9"/>
    <mergeCell ref="AB9:AC9"/>
    <mergeCell ref="AE9:AF9"/>
    <mergeCell ref="P12:S12"/>
    <mergeCell ref="T12:AF12"/>
    <mergeCell ref="P13:S13"/>
    <mergeCell ref="T13:AF13"/>
    <mergeCell ref="P14:S14"/>
    <mergeCell ref="T14:AF14"/>
    <mergeCell ref="X23:AG23"/>
    <mergeCell ref="B20:D20"/>
    <mergeCell ref="E20:AG20"/>
    <mergeCell ref="B16:D16"/>
    <mergeCell ref="E16:AG16"/>
    <mergeCell ref="B17:D18"/>
    <mergeCell ref="R17:V18"/>
    <mergeCell ref="B19:D19"/>
    <mergeCell ref="E19:U19"/>
    <mergeCell ref="V19:AG19"/>
    <mergeCell ref="B47:AG48"/>
    <mergeCell ref="B21:B34"/>
    <mergeCell ref="X21:AG21"/>
    <mergeCell ref="N21:W21"/>
    <mergeCell ref="C21:M21"/>
    <mergeCell ref="C22:M22"/>
    <mergeCell ref="N22:W22"/>
    <mergeCell ref="X22:AG22"/>
    <mergeCell ref="C23:M23"/>
    <mergeCell ref="N23:W23"/>
    <mergeCell ref="B43:B46"/>
    <mergeCell ref="C43:AG46"/>
    <mergeCell ref="C33:M33"/>
    <mergeCell ref="N33:W33"/>
    <mergeCell ref="X33:AG33"/>
    <mergeCell ref="C26:M26"/>
    <mergeCell ref="C24:M24"/>
    <mergeCell ref="N24:W24"/>
    <mergeCell ref="X24:AG24"/>
    <mergeCell ref="C25:M25"/>
    <mergeCell ref="N25:W25"/>
    <mergeCell ref="X25:AG25"/>
    <mergeCell ref="X26:AG26"/>
    <mergeCell ref="C27:M27"/>
    <mergeCell ref="N27:W27"/>
    <mergeCell ref="X27:AG27"/>
    <mergeCell ref="C28:M28"/>
    <mergeCell ref="N28:W28"/>
    <mergeCell ref="X28:AG28"/>
    <mergeCell ref="N26:W26"/>
    <mergeCell ref="C29:M29"/>
    <mergeCell ref="N29:W29"/>
    <mergeCell ref="X29:AG29"/>
    <mergeCell ref="C30:M30"/>
    <mergeCell ref="N30:W30"/>
    <mergeCell ref="X30:AG30"/>
    <mergeCell ref="C31:M31"/>
    <mergeCell ref="N31:W31"/>
    <mergeCell ref="X31:AG31"/>
    <mergeCell ref="C32:M32"/>
    <mergeCell ref="N32:W32"/>
    <mergeCell ref="X32:AG32"/>
    <mergeCell ref="C34:M34"/>
    <mergeCell ref="N34:W34"/>
    <mergeCell ref="X34:AG34"/>
    <mergeCell ref="B37:B38"/>
    <mergeCell ref="C37:AG38"/>
  </mergeCells>
  <phoneticPr fontId="1"/>
  <pageMargins left="0.51181102362204722" right="0.51181102362204722" top="7.874015748031496E-2" bottom="7.874015748031496E-2" header="0" footer="0"/>
  <pageSetup paperSize="9" scale="9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277"/>
  <sheetViews>
    <sheetView view="pageBreakPreview" zoomScaleNormal="100" zoomScaleSheetLayoutView="100" workbookViewId="0">
      <selection activeCell="AE6" sqref="AE6:AF6"/>
    </sheetView>
  </sheetViews>
  <sheetFormatPr defaultColWidth="9" defaultRowHeight="13"/>
  <cols>
    <col min="1" max="1" width="4.453125" style="1" customWidth="1"/>
    <col min="2" max="4" width="3.26953125" style="1" customWidth="1"/>
    <col min="5" max="5" width="1.26953125" style="1" customWidth="1"/>
    <col min="6" max="7" width="3.26953125" style="1" customWidth="1"/>
    <col min="8" max="33" width="2.90625" style="1" customWidth="1"/>
    <col min="34" max="35" width="3.36328125" style="1" customWidth="1"/>
    <col min="36" max="38" width="9" style="1"/>
    <col min="39" max="39" width="9" style="1" customWidth="1"/>
    <col min="40" max="16384" width="9" style="1"/>
  </cols>
  <sheetData>
    <row r="1" spans="2:33" ht="26.5" customHeight="1"/>
    <row r="2" spans="2:33" ht="31.5" customHeight="1">
      <c r="B2" s="292" t="s">
        <v>160</v>
      </c>
      <c r="C2" s="292"/>
      <c r="D2" s="292"/>
      <c r="E2" s="292"/>
      <c r="F2" s="292"/>
      <c r="G2" s="292"/>
      <c r="H2" s="292"/>
      <c r="I2" s="292"/>
      <c r="J2" s="292"/>
      <c r="K2" s="292"/>
      <c r="L2" s="292"/>
      <c r="M2" s="292"/>
      <c r="N2" s="292"/>
      <c r="O2" s="292"/>
      <c r="P2" s="292"/>
      <c r="Q2" s="292"/>
      <c r="R2" s="292"/>
      <c r="S2" s="292"/>
      <c r="T2" s="292"/>
      <c r="U2" s="292"/>
      <c r="V2" s="292"/>
      <c r="W2" s="292"/>
      <c r="X2" s="292"/>
      <c r="Y2" s="292"/>
      <c r="Z2" s="292"/>
      <c r="AA2" s="292"/>
      <c r="AB2" s="292"/>
      <c r="AC2" s="292"/>
      <c r="AD2" s="292"/>
      <c r="AE2" s="292"/>
      <c r="AF2" s="292"/>
      <c r="AG2" s="292"/>
    </row>
    <row r="3" spans="2:33" ht="15" customHeight="1">
      <c r="D3" s="294" t="s">
        <v>203</v>
      </c>
      <c r="E3" s="294"/>
      <c r="F3" s="294"/>
      <c r="G3" s="294"/>
      <c r="H3" s="294"/>
      <c r="I3" s="294"/>
      <c r="J3" s="294"/>
      <c r="K3" s="294"/>
      <c r="L3" s="294"/>
      <c r="M3" s="294"/>
      <c r="N3" s="294"/>
      <c r="O3" s="294"/>
      <c r="P3" s="294"/>
      <c r="Q3" s="294"/>
      <c r="R3" s="294"/>
      <c r="S3" s="294"/>
      <c r="T3" s="294"/>
      <c r="U3" s="294"/>
      <c r="V3" s="294"/>
      <c r="W3" s="294"/>
      <c r="X3" s="294"/>
      <c r="Y3" s="294"/>
      <c r="Z3" s="294"/>
      <c r="AA3" s="294"/>
      <c r="AB3" s="294"/>
    </row>
    <row r="4" spans="2:33" ht="15" customHeight="1">
      <c r="D4" s="293" t="s">
        <v>150</v>
      </c>
      <c r="E4" s="293"/>
      <c r="F4" s="137" t="str">
        <f>利用変更申請書!Y9&amp;""</f>
        <v/>
      </c>
      <c r="G4" s="1" t="s">
        <v>18</v>
      </c>
      <c r="H4" s="137" t="str">
        <f>利用変更申請書!AB9&amp;""</f>
        <v/>
      </c>
      <c r="I4" s="1" t="s">
        <v>0</v>
      </c>
      <c r="J4" s="137" t="str">
        <f>利用変更申請書!AE9&amp;""</f>
        <v/>
      </c>
      <c r="K4" s="294" t="s">
        <v>202</v>
      </c>
      <c r="L4" s="294"/>
      <c r="M4" s="294"/>
      <c r="N4" s="294"/>
      <c r="O4" s="294"/>
      <c r="P4" s="294"/>
      <c r="Q4" s="294"/>
      <c r="R4" s="294"/>
      <c r="S4" s="294"/>
      <c r="T4" s="294"/>
      <c r="U4" s="294"/>
      <c r="V4" s="294"/>
      <c r="W4" s="294"/>
      <c r="X4" s="294"/>
      <c r="Y4" s="294"/>
      <c r="Z4" s="294"/>
      <c r="AA4" s="294"/>
      <c r="AB4" s="294"/>
      <c r="AC4" s="294"/>
      <c r="AD4" s="294"/>
      <c r="AE4" s="294"/>
      <c r="AF4" s="294"/>
      <c r="AG4" s="85"/>
    </row>
    <row r="5" spans="2:33" ht="13.5" customHeight="1">
      <c r="AG5" s="85"/>
    </row>
    <row r="6" spans="2:33" ht="21.75" customHeight="1">
      <c r="W6" s="4" t="s">
        <v>130</v>
      </c>
      <c r="X6" s="4" t="s">
        <v>131</v>
      </c>
      <c r="Y6" s="295"/>
      <c r="Z6" s="295"/>
      <c r="AA6" s="4" t="s">
        <v>18</v>
      </c>
      <c r="AB6" s="295"/>
      <c r="AC6" s="295"/>
      <c r="AD6" s="4" t="s">
        <v>0</v>
      </c>
      <c r="AE6" s="295"/>
      <c r="AF6" s="295"/>
      <c r="AG6" s="4" t="s">
        <v>1</v>
      </c>
    </row>
    <row r="7" spans="2:33" ht="21.75" customHeight="1">
      <c r="B7" s="296" t="s">
        <v>161</v>
      </c>
      <c r="C7" s="296"/>
      <c r="D7" s="296"/>
      <c r="E7" s="296"/>
      <c r="F7" s="299" t="e">
        <f>IF(【変更】入力シート!$L$16="",IF(【変更】入力シート!$D$16="","",【変更】入力シート!$D$16),【変更】入力シート!$L$16)</f>
        <v>#REF!</v>
      </c>
      <c r="G7" s="299"/>
      <c r="H7" s="299"/>
      <c r="I7" s="299"/>
      <c r="J7" s="299"/>
      <c r="K7" s="299"/>
      <c r="L7" s="299"/>
      <c r="M7" s="299"/>
      <c r="N7" s="299"/>
      <c r="O7" s="3" t="s">
        <v>191</v>
      </c>
    </row>
    <row r="8" spans="2:33" ht="18" customHeight="1">
      <c r="B8" s="291" t="s">
        <v>162</v>
      </c>
      <c r="C8" s="291"/>
      <c r="D8" s="291"/>
      <c r="E8" s="291"/>
      <c r="F8" s="297" t="e">
        <f>IF(#REF!="","",#REF!)</f>
        <v>#REF!</v>
      </c>
      <c r="G8" s="297"/>
      <c r="H8" s="297"/>
      <c r="I8" s="297"/>
      <c r="J8" s="297"/>
      <c r="K8" s="297"/>
      <c r="L8" s="297"/>
      <c r="M8" s="297"/>
      <c r="N8" s="297"/>
      <c r="O8" s="86"/>
      <c r="T8" s="2"/>
      <c r="U8" s="87"/>
      <c r="V8" s="87"/>
      <c r="W8" s="87"/>
      <c r="X8" s="87"/>
      <c r="Y8" s="87"/>
      <c r="Z8" s="87"/>
      <c r="AA8" s="87"/>
      <c r="AB8" s="87"/>
      <c r="AC8" s="87"/>
      <c r="AD8" s="87"/>
      <c r="AE8" s="87"/>
      <c r="AF8" s="87"/>
    </row>
    <row r="9" spans="2:33" ht="18" customHeight="1">
      <c r="T9" s="87"/>
      <c r="U9" s="64"/>
      <c r="V9" s="88" t="s">
        <v>148</v>
      </c>
      <c r="W9" s="89"/>
      <c r="X9" s="89"/>
      <c r="Y9" s="89"/>
      <c r="Z9" s="89"/>
      <c r="AA9" s="89"/>
      <c r="AB9" s="89"/>
      <c r="AC9" s="89"/>
      <c r="AD9" s="89"/>
      <c r="AE9" s="90"/>
      <c r="AF9" s="69"/>
    </row>
    <row r="10" spans="2:33" ht="18" customHeight="1">
      <c r="L10" s="60"/>
      <c r="M10" s="60"/>
      <c r="N10" s="60"/>
      <c r="O10" s="60"/>
      <c r="P10" s="60"/>
      <c r="Q10" s="60"/>
      <c r="R10" s="60"/>
      <c r="S10" s="60"/>
      <c r="T10" s="87"/>
      <c r="V10" s="298" t="s">
        <v>149</v>
      </c>
      <c r="W10" s="298"/>
      <c r="X10" s="86"/>
      <c r="Y10" s="291" t="s">
        <v>151</v>
      </c>
      <c r="Z10" s="291"/>
      <c r="AA10" s="291"/>
      <c r="AB10" s="291"/>
      <c r="AC10" s="291"/>
      <c r="AD10" s="86"/>
      <c r="AE10" s="67"/>
      <c r="AF10" s="91"/>
    </row>
    <row r="11" spans="2:33" ht="18" customHeight="1">
      <c r="T11" s="87"/>
      <c r="U11" s="87"/>
      <c r="V11" s="87"/>
      <c r="W11" s="87"/>
      <c r="X11" s="87"/>
      <c r="Y11" s="87"/>
      <c r="Z11" s="87"/>
      <c r="AA11" s="87"/>
      <c r="AB11" s="87"/>
      <c r="AC11" s="87"/>
      <c r="AD11" s="87"/>
      <c r="AE11" s="87"/>
      <c r="AF11" s="87"/>
    </row>
    <row r="12" spans="2:33" ht="5.25" customHeight="1" thickBot="1"/>
    <row r="13" spans="2:33" s="2" customFormat="1" ht="18.75" customHeight="1">
      <c r="B13" s="271" t="s">
        <v>9</v>
      </c>
      <c r="C13" s="272"/>
      <c r="D13" s="273"/>
      <c r="E13" s="274" t="e">
        <f>IF(#REF!="","",#REF!)</f>
        <v>#REF!</v>
      </c>
      <c r="F13" s="274"/>
      <c r="G13" s="274"/>
      <c r="H13" s="274"/>
      <c r="I13" s="274"/>
      <c r="J13" s="274"/>
      <c r="K13" s="274"/>
      <c r="L13" s="274"/>
      <c r="M13" s="274"/>
      <c r="N13" s="274"/>
      <c r="O13" s="274"/>
      <c r="P13" s="274"/>
      <c r="Q13" s="274"/>
      <c r="R13" s="274"/>
      <c r="S13" s="274"/>
      <c r="T13" s="274"/>
      <c r="U13" s="274"/>
      <c r="V13" s="274"/>
      <c r="W13" s="274"/>
      <c r="X13" s="274"/>
      <c r="Y13" s="274"/>
      <c r="Z13" s="274"/>
      <c r="AA13" s="274"/>
      <c r="AB13" s="274"/>
      <c r="AC13" s="274"/>
      <c r="AD13" s="274"/>
      <c r="AE13" s="274"/>
      <c r="AF13" s="274"/>
      <c r="AG13" s="275"/>
    </row>
    <row r="14" spans="2:33" s="2" customFormat="1" ht="19.5" customHeight="1">
      <c r="B14" s="276" t="s">
        <v>10</v>
      </c>
      <c r="C14" s="277"/>
      <c r="D14" s="278"/>
      <c r="E14" s="68"/>
      <c r="F14" s="68"/>
      <c r="G14" s="68"/>
      <c r="H14" s="68" t="e">
        <f>IF(#REF!="","",#REF!)</f>
        <v>#REF!</v>
      </c>
      <c r="I14" s="68" t="s">
        <v>0</v>
      </c>
      <c r="J14" s="68"/>
      <c r="K14" s="68"/>
      <c r="L14" s="68" t="e">
        <f>IF(#REF!="","",#REF!)</f>
        <v>#REF!</v>
      </c>
      <c r="M14" s="68" t="s">
        <v>1</v>
      </c>
      <c r="N14" s="68"/>
      <c r="O14" s="68" t="s">
        <v>2</v>
      </c>
      <c r="P14" s="68" t="s">
        <v>3</v>
      </c>
      <c r="Q14" s="68"/>
      <c r="R14" s="282" t="s">
        <v>126</v>
      </c>
      <c r="S14" s="283"/>
      <c r="T14" s="283"/>
      <c r="U14" s="283"/>
      <c r="V14" s="284"/>
      <c r="W14" s="68"/>
      <c r="X14" s="68" t="s">
        <v>4</v>
      </c>
      <c r="Y14" s="68" t="s">
        <v>5</v>
      </c>
      <c r="Z14" s="68"/>
      <c r="AA14" s="68"/>
      <c r="AB14" s="68" t="e">
        <f>IF(#REF!="","",#REF!)</f>
        <v>#REF!</v>
      </c>
      <c r="AC14" s="68" t="s">
        <v>6</v>
      </c>
      <c r="AD14" s="68"/>
      <c r="AE14" s="68"/>
      <c r="AF14" s="68" t="e">
        <f>IF(#REF!="","",#REF!)</f>
        <v>#REF!</v>
      </c>
      <c r="AG14" s="62" t="s">
        <v>7</v>
      </c>
    </row>
    <row r="15" spans="2:33" s="2" customFormat="1" ht="19.5" customHeight="1">
      <c r="B15" s="279"/>
      <c r="C15" s="280"/>
      <c r="D15" s="281"/>
      <c r="E15" s="65"/>
      <c r="F15" s="65"/>
      <c r="G15" s="65"/>
      <c r="H15" s="65" t="e">
        <f>IF(AND(#REF!="",#REF!="",#REF!=""),"",IF(AND(#REF!="",#REF!=""),#REF!,IF(#REF!="",#REF!,#REF!)))</f>
        <v>#REF!</v>
      </c>
      <c r="I15" s="65" t="s">
        <v>0</v>
      </c>
      <c r="J15" s="65"/>
      <c r="K15" s="65"/>
      <c r="L15" s="65" t="e">
        <f>IF(AND(#REF!="",#REF!="",#REF!=""),"",IF(AND(#REF!="",#REF!=""),#REF!,IF(#REF!="",#REF!,#REF!)))</f>
        <v>#REF!</v>
      </c>
      <c r="M15" s="65" t="s">
        <v>1</v>
      </c>
      <c r="N15" s="65"/>
      <c r="O15" s="65" t="s">
        <v>127</v>
      </c>
      <c r="P15" s="65" t="s">
        <v>128</v>
      </c>
      <c r="Q15" s="65"/>
      <c r="R15" s="285"/>
      <c r="S15" s="286"/>
      <c r="T15" s="286"/>
      <c r="U15" s="286"/>
      <c r="V15" s="287"/>
      <c r="W15" s="65"/>
      <c r="X15" s="65" t="s">
        <v>19</v>
      </c>
      <c r="Y15" s="65" t="s">
        <v>5</v>
      </c>
      <c r="Z15" s="65"/>
      <c r="AA15" s="65"/>
      <c r="AB15" s="65" t="e">
        <f>IF(#REF!="","",#REF!)</f>
        <v>#REF!</v>
      </c>
      <c r="AC15" s="65" t="s">
        <v>6</v>
      </c>
      <c r="AD15" s="65"/>
      <c r="AE15" s="65"/>
      <c r="AF15" s="65" t="e">
        <f>IF(#REF!="","",#REF!)</f>
        <v>#REF!</v>
      </c>
      <c r="AG15" s="63" t="s">
        <v>7</v>
      </c>
    </row>
    <row r="16" spans="2:33" s="2" customFormat="1" ht="21" customHeight="1">
      <c r="B16" s="288" t="s">
        <v>11</v>
      </c>
      <c r="C16" s="289"/>
      <c r="D16" s="290"/>
      <c r="E16" s="241" t="e">
        <f>"　　　"&amp;IF(#REF!=1,#REF!,IF(OR(#REF!=2,#REF!=3),#REF!,IF(#REF!=4,#REF!,IF(#REF!=5,#REF!,""))))</f>
        <v>#REF!</v>
      </c>
      <c r="F16" s="242"/>
      <c r="G16" s="242"/>
      <c r="H16" s="242"/>
      <c r="I16" s="242"/>
      <c r="J16" s="242"/>
      <c r="K16" s="242"/>
      <c r="L16" s="242"/>
      <c r="M16" s="242"/>
      <c r="N16" s="242"/>
      <c r="O16" s="242"/>
      <c r="P16" s="242"/>
      <c r="Q16" s="242"/>
      <c r="R16" s="242"/>
      <c r="S16" s="242"/>
      <c r="T16" s="242"/>
      <c r="U16" s="242"/>
      <c r="V16" s="242" t="e">
        <f>IF(#REF!="","",CONCATENATE(#REF!,#REF!,#REF!))</f>
        <v>#REF!</v>
      </c>
      <c r="W16" s="242"/>
      <c r="X16" s="242"/>
      <c r="Y16" s="242"/>
      <c r="Z16" s="242"/>
      <c r="AA16" s="242"/>
      <c r="AB16" s="242"/>
      <c r="AC16" s="242"/>
      <c r="AD16" s="242"/>
      <c r="AE16" s="242"/>
      <c r="AF16" s="242"/>
      <c r="AG16" s="243"/>
    </row>
    <row r="17" spans="2:33" s="2" customFormat="1" ht="21" customHeight="1">
      <c r="B17" s="534" t="s">
        <v>12</v>
      </c>
      <c r="C17" s="535"/>
      <c r="D17" s="536"/>
      <c r="E17" s="537" t="e">
        <f>"　　　"&amp;IF(#REF!="","",#REF!)</f>
        <v>#REF!</v>
      </c>
      <c r="F17" s="537"/>
      <c r="G17" s="537"/>
      <c r="H17" s="537"/>
      <c r="I17" s="537"/>
      <c r="J17" s="537"/>
      <c r="K17" s="537"/>
      <c r="L17" s="537"/>
      <c r="M17" s="537"/>
      <c r="N17" s="537"/>
      <c r="O17" s="537"/>
      <c r="P17" s="537"/>
      <c r="Q17" s="537"/>
      <c r="R17" s="537"/>
      <c r="S17" s="537"/>
      <c r="T17" s="537"/>
      <c r="U17" s="537"/>
      <c r="V17" s="537"/>
      <c r="W17" s="537"/>
      <c r="X17" s="537"/>
      <c r="Y17" s="537"/>
      <c r="Z17" s="537"/>
      <c r="AA17" s="537"/>
      <c r="AB17" s="537"/>
      <c r="AC17" s="537"/>
      <c r="AD17" s="537"/>
      <c r="AE17" s="537"/>
      <c r="AF17" s="537"/>
      <c r="AG17" s="538"/>
    </row>
    <row r="18" spans="2:33" s="2" customFormat="1" ht="21" customHeight="1">
      <c r="B18" s="269" t="s">
        <v>154</v>
      </c>
      <c r="C18" s="244" t="s">
        <v>155</v>
      </c>
      <c r="D18" s="244"/>
      <c r="E18" s="244"/>
      <c r="F18" s="244"/>
      <c r="G18" s="244"/>
      <c r="H18" s="244"/>
      <c r="I18" s="244"/>
      <c r="J18" s="244"/>
      <c r="K18" s="244"/>
      <c r="L18" s="244"/>
      <c r="M18" s="244"/>
      <c r="N18" s="244" t="s">
        <v>156</v>
      </c>
      <c r="O18" s="244"/>
      <c r="P18" s="244"/>
      <c r="Q18" s="244"/>
      <c r="R18" s="244"/>
      <c r="S18" s="244"/>
      <c r="T18" s="244"/>
      <c r="U18" s="244"/>
      <c r="V18" s="244"/>
      <c r="W18" s="244"/>
      <c r="X18" s="244" t="s">
        <v>157</v>
      </c>
      <c r="Y18" s="244"/>
      <c r="Z18" s="244"/>
      <c r="AA18" s="244"/>
      <c r="AB18" s="244"/>
      <c r="AC18" s="244"/>
      <c r="AD18" s="244"/>
      <c r="AE18" s="244"/>
      <c r="AF18" s="244"/>
      <c r="AG18" s="245"/>
    </row>
    <row r="19" spans="2:33" s="2" customFormat="1" ht="21" customHeight="1">
      <c r="B19" s="269"/>
      <c r="C19" s="244" t="str">
        <f>利用変更申請書!C22&amp;""</f>
        <v/>
      </c>
      <c r="D19" s="244"/>
      <c r="E19" s="244"/>
      <c r="F19" s="244"/>
      <c r="G19" s="244"/>
      <c r="H19" s="244"/>
      <c r="I19" s="244"/>
      <c r="J19" s="244"/>
      <c r="K19" s="244"/>
      <c r="L19" s="244"/>
      <c r="M19" s="244"/>
      <c r="N19" s="557" t="str">
        <f>利用変更申請書!N22&amp;""</f>
        <v/>
      </c>
      <c r="O19" s="557"/>
      <c r="P19" s="557"/>
      <c r="Q19" s="557"/>
      <c r="R19" s="557"/>
      <c r="S19" s="557"/>
      <c r="T19" s="557"/>
      <c r="U19" s="557"/>
      <c r="V19" s="557"/>
      <c r="W19" s="557"/>
      <c r="X19" s="557" t="str">
        <f>利用変更申請書!X22&amp;""</f>
        <v/>
      </c>
      <c r="Y19" s="557"/>
      <c r="Z19" s="557"/>
      <c r="AA19" s="557"/>
      <c r="AB19" s="557"/>
      <c r="AC19" s="557"/>
      <c r="AD19" s="557"/>
      <c r="AE19" s="557"/>
      <c r="AF19" s="557"/>
      <c r="AG19" s="558"/>
    </row>
    <row r="20" spans="2:33" s="2" customFormat="1" ht="21" customHeight="1">
      <c r="B20" s="269"/>
      <c r="C20" s="244" t="str">
        <f>利用変更申請書!C23&amp;""</f>
        <v/>
      </c>
      <c r="D20" s="244"/>
      <c r="E20" s="244"/>
      <c r="F20" s="244"/>
      <c r="G20" s="244"/>
      <c r="H20" s="244"/>
      <c r="I20" s="244"/>
      <c r="J20" s="244"/>
      <c r="K20" s="244"/>
      <c r="L20" s="244"/>
      <c r="M20" s="244"/>
      <c r="N20" s="557" t="str">
        <f>利用変更申請書!N23&amp;""</f>
        <v/>
      </c>
      <c r="O20" s="557"/>
      <c r="P20" s="557"/>
      <c r="Q20" s="557"/>
      <c r="R20" s="557"/>
      <c r="S20" s="557"/>
      <c r="T20" s="557"/>
      <c r="U20" s="557"/>
      <c r="V20" s="557"/>
      <c r="W20" s="557"/>
      <c r="X20" s="557" t="str">
        <f>利用変更申請書!X23&amp;""</f>
        <v/>
      </c>
      <c r="Y20" s="557"/>
      <c r="Z20" s="557"/>
      <c r="AA20" s="557"/>
      <c r="AB20" s="557"/>
      <c r="AC20" s="557"/>
      <c r="AD20" s="557"/>
      <c r="AE20" s="557"/>
      <c r="AF20" s="557"/>
      <c r="AG20" s="558"/>
    </row>
    <row r="21" spans="2:33" s="2" customFormat="1" ht="21" customHeight="1">
      <c r="B21" s="269"/>
      <c r="C21" s="244" t="str">
        <f>利用変更申請書!C24&amp;""</f>
        <v/>
      </c>
      <c r="D21" s="244"/>
      <c r="E21" s="244"/>
      <c r="F21" s="244"/>
      <c r="G21" s="244"/>
      <c r="H21" s="244"/>
      <c r="I21" s="244"/>
      <c r="J21" s="244"/>
      <c r="K21" s="244"/>
      <c r="L21" s="244"/>
      <c r="M21" s="244"/>
      <c r="N21" s="557" t="str">
        <f>利用変更申請書!N24&amp;""</f>
        <v/>
      </c>
      <c r="O21" s="557"/>
      <c r="P21" s="557"/>
      <c r="Q21" s="557"/>
      <c r="R21" s="557"/>
      <c r="S21" s="557"/>
      <c r="T21" s="557"/>
      <c r="U21" s="557"/>
      <c r="V21" s="557"/>
      <c r="W21" s="557"/>
      <c r="X21" s="557" t="str">
        <f>利用変更申請書!X24&amp;""</f>
        <v/>
      </c>
      <c r="Y21" s="557"/>
      <c r="Z21" s="557"/>
      <c r="AA21" s="557"/>
      <c r="AB21" s="557"/>
      <c r="AC21" s="557"/>
      <c r="AD21" s="557"/>
      <c r="AE21" s="557"/>
      <c r="AF21" s="557"/>
      <c r="AG21" s="558"/>
    </row>
    <row r="22" spans="2:33" s="2" customFormat="1" ht="21" customHeight="1">
      <c r="B22" s="269"/>
      <c r="C22" s="244" t="str">
        <f>利用変更申請書!C25&amp;""</f>
        <v/>
      </c>
      <c r="D22" s="244"/>
      <c r="E22" s="244"/>
      <c r="F22" s="244"/>
      <c r="G22" s="244"/>
      <c r="H22" s="244"/>
      <c r="I22" s="244"/>
      <c r="J22" s="244"/>
      <c r="K22" s="244"/>
      <c r="L22" s="244"/>
      <c r="M22" s="244"/>
      <c r="N22" s="557" t="str">
        <f>利用変更申請書!N25&amp;""</f>
        <v/>
      </c>
      <c r="O22" s="557"/>
      <c r="P22" s="557"/>
      <c r="Q22" s="557"/>
      <c r="R22" s="557"/>
      <c r="S22" s="557"/>
      <c r="T22" s="557"/>
      <c r="U22" s="557"/>
      <c r="V22" s="557"/>
      <c r="W22" s="557"/>
      <c r="X22" s="557" t="str">
        <f>利用変更申請書!X25&amp;""</f>
        <v/>
      </c>
      <c r="Y22" s="557"/>
      <c r="Z22" s="557"/>
      <c r="AA22" s="557"/>
      <c r="AB22" s="557"/>
      <c r="AC22" s="557"/>
      <c r="AD22" s="557"/>
      <c r="AE22" s="557"/>
      <c r="AF22" s="557"/>
      <c r="AG22" s="558"/>
    </row>
    <row r="23" spans="2:33" s="2" customFormat="1" ht="21" customHeight="1">
      <c r="B23" s="269"/>
      <c r="C23" s="244" t="str">
        <f>利用変更申請書!C26&amp;""</f>
        <v/>
      </c>
      <c r="D23" s="244"/>
      <c r="E23" s="244"/>
      <c r="F23" s="244"/>
      <c r="G23" s="244"/>
      <c r="H23" s="244"/>
      <c r="I23" s="244"/>
      <c r="J23" s="244"/>
      <c r="K23" s="244"/>
      <c r="L23" s="244"/>
      <c r="M23" s="244"/>
      <c r="N23" s="557" t="str">
        <f>利用変更申請書!N26&amp;""</f>
        <v/>
      </c>
      <c r="O23" s="557"/>
      <c r="P23" s="557"/>
      <c r="Q23" s="557"/>
      <c r="R23" s="557"/>
      <c r="S23" s="557"/>
      <c r="T23" s="557"/>
      <c r="U23" s="557"/>
      <c r="V23" s="557"/>
      <c r="W23" s="557"/>
      <c r="X23" s="557" t="str">
        <f>利用変更申請書!X26&amp;""</f>
        <v/>
      </c>
      <c r="Y23" s="557"/>
      <c r="Z23" s="557"/>
      <c r="AA23" s="557"/>
      <c r="AB23" s="557"/>
      <c r="AC23" s="557"/>
      <c r="AD23" s="557"/>
      <c r="AE23" s="557"/>
      <c r="AF23" s="557"/>
      <c r="AG23" s="558"/>
    </row>
    <row r="24" spans="2:33" s="2" customFormat="1" ht="21" hidden="1" customHeight="1">
      <c r="B24" s="269"/>
      <c r="C24" s="244"/>
      <c r="D24" s="244"/>
      <c r="E24" s="244"/>
      <c r="F24" s="244"/>
      <c r="G24" s="244"/>
      <c r="H24" s="244"/>
      <c r="I24" s="244"/>
      <c r="J24" s="244"/>
      <c r="K24" s="244"/>
      <c r="L24" s="244"/>
      <c r="M24" s="244"/>
      <c r="N24" s="244"/>
      <c r="O24" s="244"/>
      <c r="P24" s="244"/>
      <c r="Q24" s="244"/>
      <c r="R24" s="244"/>
      <c r="S24" s="244"/>
      <c r="T24" s="244"/>
      <c r="U24" s="244"/>
      <c r="V24" s="244"/>
      <c r="W24" s="244"/>
      <c r="X24" s="244"/>
      <c r="Y24" s="244"/>
      <c r="Z24" s="244"/>
      <c r="AA24" s="244"/>
      <c r="AB24" s="244"/>
      <c r="AC24" s="244"/>
      <c r="AD24" s="244"/>
      <c r="AE24" s="244"/>
      <c r="AF24" s="244"/>
      <c r="AG24" s="245"/>
    </row>
    <row r="25" spans="2:33" s="2" customFormat="1" ht="21" hidden="1" customHeight="1">
      <c r="B25" s="269"/>
      <c r="C25" s="244"/>
      <c r="D25" s="244"/>
      <c r="E25" s="244"/>
      <c r="F25" s="244"/>
      <c r="G25" s="244"/>
      <c r="H25" s="244"/>
      <c r="I25" s="244"/>
      <c r="J25" s="244"/>
      <c r="K25" s="244"/>
      <c r="L25" s="244"/>
      <c r="M25" s="244"/>
      <c r="N25" s="244"/>
      <c r="O25" s="244"/>
      <c r="P25" s="244"/>
      <c r="Q25" s="244"/>
      <c r="R25" s="244"/>
      <c r="S25" s="244"/>
      <c r="T25" s="244"/>
      <c r="U25" s="244"/>
      <c r="V25" s="244"/>
      <c r="W25" s="244"/>
      <c r="X25" s="244"/>
      <c r="Y25" s="244"/>
      <c r="Z25" s="244"/>
      <c r="AA25" s="244"/>
      <c r="AB25" s="244"/>
      <c r="AC25" s="244"/>
      <c r="AD25" s="244"/>
      <c r="AE25" s="244"/>
      <c r="AF25" s="244"/>
      <c r="AG25" s="245"/>
    </row>
    <row r="26" spans="2:33" s="2" customFormat="1" ht="21" hidden="1" customHeight="1">
      <c r="B26" s="269"/>
      <c r="C26" s="244"/>
      <c r="D26" s="244"/>
      <c r="E26" s="244"/>
      <c r="F26" s="244"/>
      <c r="G26" s="244"/>
      <c r="H26" s="244"/>
      <c r="I26" s="244"/>
      <c r="J26" s="244"/>
      <c r="K26" s="244"/>
      <c r="L26" s="244"/>
      <c r="M26" s="244"/>
      <c r="N26" s="244"/>
      <c r="O26" s="244"/>
      <c r="P26" s="244"/>
      <c r="Q26" s="244"/>
      <c r="R26" s="244"/>
      <c r="S26" s="244"/>
      <c r="T26" s="244"/>
      <c r="U26" s="244"/>
      <c r="V26" s="244"/>
      <c r="W26" s="244"/>
      <c r="X26" s="244"/>
      <c r="Y26" s="244"/>
      <c r="Z26" s="244"/>
      <c r="AA26" s="244"/>
      <c r="AB26" s="244"/>
      <c r="AC26" s="244"/>
      <c r="AD26" s="244"/>
      <c r="AE26" s="244"/>
      <c r="AF26" s="244"/>
      <c r="AG26" s="245"/>
    </row>
    <row r="27" spans="2:33" s="2" customFormat="1" ht="21" hidden="1" customHeight="1">
      <c r="B27" s="269"/>
      <c r="C27" s="244"/>
      <c r="D27" s="244"/>
      <c r="E27" s="244"/>
      <c r="F27" s="244"/>
      <c r="G27" s="244"/>
      <c r="H27" s="244"/>
      <c r="I27" s="244"/>
      <c r="J27" s="244"/>
      <c r="K27" s="244"/>
      <c r="L27" s="244"/>
      <c r="M27" s="244"/>
      <c r="N27" s="244"/>
      <c r="O27" s="244"/>
      <c r="P27" s="244"/>
      <c r="Q27" s="244"/>
      <c r="R27" s="244"/>
      <c r="S27" s="244"/>
      <c r="T27" s="244"/>
      <c r="U27" s="244"/>
      <c r="V27" s="244"/>
      <c r="W27" s="244"/>
      <c r="X27" s="244"/>
      <c r="Y27" s="244"/>
      <c r="Z27" s="244"/>
      <c r="AA27" s="244"/>
      <c r="AB27" s="244"/>
      <c r="AC27" s="244"/>
      <c r="AD27" s="244"/>
      <c r="AE27" s="244"/>
      <c r="AF27" s="244"/>
      <c r="AG27" s="245"/>
    </row>
    <row r="28" spans="2:33" s="2" customFormat="1" ht="21" hidden="1" customHeight="1">
      <c r="B28" s="269"/>
      <c r="C28" s="244"/>
      <c r="D28" s="244"/>
      <c r="E28" s="244"/>
      <c r="F28" s="244"/>
      <c r="G28" s="244"/>
      <c r="H28" s="244"/>
      <c r="I28" s="244"/>
      <c r="J28" s="244"/>
      <c r="K28" s="244"/>
      <c r="L28" s="244"/>
      <c r="M28" s="244"/>
      <c r="N28" s="244"/>
      <c r="O28" s="244"/>
      <c r="P28" s="244"/>
      <c r="Q28" s="244"/>
      <c r="R28" s="244"/>
      <c r="S28" s="244"/>
      <c r="T28" s="244"/>
      <c r="U28" s="244"/>
      <c r="V28" s="244"/>
      <c r="W28" s="244"/>
      <c r="X28" s="244"/>
      <c r="Y28" s="244"/>
      <c r="Z28" s="244"/>
      <c r="AA28" s="244"/>
      <c r="AB28" s="244"/>
      <c r="AC28" s="244"/>
      <c r="AD28" s="244"/>
      <c r="AE28" s="244"/>
      <c r="AF28" s="244"/>
      <c r="AG28" s="245"/>
    </row>
    <row r="29" spans="2:33" s="2" customFormat="1" ht="21" hidden="1" customHeight="1">
      <c r="B29" s="269"/>
      <c r="C29" s="244"/>
      <c r="D29" s="244"/>
      <c r="E29" s="244"/>
      <c r="F29" s="244"/>
      <c r="G29" s="244"/>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5"/>
    </row>
    <row r="30" spans="2:33" s="2" customFormat="1" ht="21" hidden="1" customHeight="1">
      <c r="B30" s="269"/>
      <c r="C30" s="244"/>
      <c r="D30" s="244"/>
      <c r="E30" s="244"/>
      <c r="F30" s="244"/>
      <c r="G30" s="244"/>
      <c r="H30" s="244"/>
      <c r="I30" s="244"/>
      <c r="J30" s="244"/>
      <c r="K30" s="244"/>
      <c r="L30" s="244"/>
      <c r="M30" s="244"/>
      <c r="N30" s="244"/>
      <c r="O30" s="244"/>
      <c r="P30" s="244"/>
      <c r="Q30" s="244"/>
      <c r="R30" s="244"/>
      <c r="S30" s="244"/>
      <c r="T30" s="244"/>
      <c r="U30" s="244"/>
      <c r="V30" s="244"/>
      <c r="W30" s="244"/>
      <c r="X30" s="244"/>
      <c r="Y30" s="244"/>
      <c r="Z30" s="244"/>
      <c r="AA30" s="244"/>
      <c r="AB30" s="244"/>
      <c r="AC30" s="244"/>
      <c r="AD30" s="244"/>
      <c r="AE30" s="244"/>
      <c r="AF30" s="244"/>
      <c r="AG30" s="245"/>
    </row>
    <row r="31" spans="2:33" s="2" customFormat="1" ht="21" hidden="1" customHeight="1">
      <c r="B31" s="270"/>
      <c r="C31" s="244"/>
      <c r="D31" s="244"/>
      <c r="E31" s="244"/>
      <c r="F31" s="244"/>
      <c r="G31" s="244"/>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4"/>
      <c r="AG31" s="245"/>
    </row>
    <row r="32" spans="2:33" s="2" customFormat="1" ht="21" hidden="1" customHeight="1">
      <c r="B32" s="76"/>
      <c r="C32" s="70"/>
      <c r="D32" s="70"/>
      <c r="E32" s="70"/>
      <c r="F32" s="70"/>
      <c r="G32" s="70"/>
      <c r="H32" s="70"/>
      <c r="I32" s="70"/>
      <c r="J32" s="70"/>
      <c r="K32" s="70"/>
      <c r="L32" s="70"/>
      <c r="M32" s="72"/>
      <c r="N32" s="52"/>
      <c r="O32" s="66"/>
      <c r="P32" s="52"/>
      <c r="Q32" s="52"/>
      <c r="R32" s="66"/>
      <c r="S32" s="66"/>
      <c r="T32" s="66"/>
      <c r="U32" s="52"/>
      <c r="V32" s="52"/>
      <c r="W32" s="66"/>
      <c r="X32" s="72"/>
      <c r="Y32" s="52"/>
      <c r="Z32" s="53"/>
      <c r="AA32" s="66"/>
      <c r="AB32" s="52"/>
      <c r="AC32" s="52"/>
      <c r="AD32" s="52"/>
      <c r="AE32" s="52"/>
      <c r="AF32" s="52"/>
      <c r="AG32" s="73"/>
    </row>
    <row r="33" spans="2:33" s="2" customFormat="1" ht="21" hidden="1" customHeight="1">
      <c r="B33" s="77"/>
      <c r="C33" s="78"/>
      <c r="D33" s="78"/>
      <c r="E33" s="78"/>
      <c r="F33" s="78"/>
      <c r="G33" s="78"/>
      <c r="H33" s="78"/>
      <c r="I33" s="78"/>
      <c r="J33" s="78"/>
      <c r="K33" s="78"/>
      <c r="L33" s="78"/>
      <c r="M33" s="79"/>
      <c r="N33" s="74"/>
      <c r="O33" s="68"/>
      <c r="P33" s="74"/>
      <c r="Q33" s="74"/>
      <c r="R33" s="68"/>
      <c r="S33" s="68"/>
      <c r="T33" s="68"/>
      <c r="U33" s="74"/>
      <c r="V33" s="74"/>
      <c r="W33" s="68"/>
      <c r="X33" s="79"/>
      <c r="Y33" s="74"/>
      <c r="Z33" s="80"/>
      <c r="AA33" s="68"/>
      <c r="AB33" s="74"/>
      <c r="AC33" s="74"/>
      <c r="AD33" s="74"/>
      <c r="AE33" s="74"/>
      <c r="AF33" s="74"/>
      <c r="AG33" s="81"/>
    </row>
    <row r="34" spans="2:33" s="2" customFormat="1" ht="21" customHeight="1">
      <c r="B34" s="248" t="s">
        <v>158</v>
      </c>
      <c r="C34" s="553" t="str">
        <f>利用変更申請書!C37&amp;""</f>
        <v/>
      </c>
      <c r="D34" s="553"/>
      <c r="E34" s="553"/>
      <c r="F34" s="553"/>
      <c r="G34" s="553"/>
      <c r="H34" s="553"/>
      <c r="I34" s="553"/>
      <c r="J34" s="553"/>
      <c r="K34" s="553"/>
      <c r="L34" s="553"/>
      <c r="M34" s="553"/>
      <c r="N34" s="553"/>
      <c r="O34" s="553"/>
      <c r="P34" s="553"/>
      <c r="Q34" s="553"/>
      <c r="R34" s="553"/>
      <c r="S34" s="553"/>
      <c r="T34" s="553"/>
      <c r="U34" s="553"/>
      <c r="V34" s="553"/>
      <c r="W34" s="553"/>
      <c r="X34" s="553"/>
      <c r="Y34" s="553"/>
      <c r="Z34" s="553"/>
      <c r="AA34" s="553"/>
      <c r="AB34" s="553"/>
      <c r="AC34" s="553"/>
      <c r="AD34" s="553"/>
      <c r="AE34" s="553"/>
      <c r="AF34" s="553"/>
      <c r="AG34" s="554"/>
    </row>
    <row r="35" spans="2:33" s="2" customFormat="1" ht="21" customHeight="1">
      <c r="B35" s="249"/>
      <c r="C35" s="555"/>
      <c r="D35" s="555"/>
      <c r="E35" s="555"/>
      <c r="F35" s="555"/>
      <c r="G35" s="555"/>
      <c r="H35" s="555"/>
      <c r="I35" s="555"/>
      <c r="J35" s="555"/>
      <c r="K35" s="555"/>
      <c r="L35" s="555"/>
      <c r="M35" s="555"/>
      <c r="N35" s="555"/>
      <c r="O35" s="555"/>
      <c r="P35" s="555"/>
      <c r="Q35" s="555"/>
      <c r="R35" s="555"/>
      <c r="S35" s="555"/>
      <c r="T35" s="555"/>
      <c r="U35" s="555"/>
      <c r="V35" s="555"/>
      <c r="W35" s="555"/>
      <c r="X35" s="555"/>
      <c r="Y35" s="555"/>
      <c r="Z35" s="555"/>
      <c r="AA35" s="555"/>
      <c r="AB35" s="555"/>
      <c r="AC35" s="555"/>
      <c r="AD35" s="555"/>
      <c r="AE35" s="555"/>
      <c r="AF35" s="555"/>
      <c r="AG35" s="556"/>
    </row>
    <row r="36" spans="2:33" s="2" customFormat="1" ht="21" hidden="1" customHeight="1">
      <c r="B36" s="75"/>
      <c r="C36" s="71"/>
      <c r="D36" s="71"/>
      <c r="E36" s="71"/>
      <c r="F36" s="71"/>
      <c r="G36" s="71"/>
      <c r="H36" s="71"/>
      <c r="I36" s="71"/>
      <c r="J36" s="71"/>
      <c r="K36" s="71"/>
      <c r="L36" s="71"/>
      <c r="M36" s="65"/>
      <c r="N36" s="65"/>
      <c r="O36" s="65"/>
      <c r="P36" s="65"/>
      <c r="Q36" s="65"/>
      <c r="R36" s="65"/>
      <c r="S36" s="65"/>
      <c r="T36" s="3"/>
      <c r="U36" s="3"/>
      <c r="V36" s="65"/>
      <c r="W36" s="65"/>
      <c r="X36" s="82"/>
      <c r="Y36" s="3"/>
      <c r="Z36" s="83"/>
      <c r="AA36" s="65"/>
      <c r="AB36" s="3"/>
      <c r="AC36" s="3"/>
      <c r="AD36" s="3"/>
      <c r="AE36" s="3"/>
      <c r="AF36" s="3"/>
      <c r="AG36" s="84"/>
    </row>
    <row r="37" spans="2:33" s="2" customFormat="1" ht="21" hidden="1" customHeight="1">
      <c r="B37" s="76"/>
      <c r="C37" s="70"/>
      <c r="D37" s="70"/>
      <c r="E37" s="70"/>
      <c r="F37" s="70"/>
      <c r="G37" s="70"/>
      <c r="H37" s="70"/>
      <c r="I37" s="70"/>
      <c r="J37" s="70"/>
      <c r="K37" s="70"/>
      <c r="L37" s="70"/>
      <c r="M37" s="66"/>
      <c r="N37" s="66"/>
      <c r="O37" s="66"/>
      <c r="P37" s="66"/>
      <c r="Q37" s="66"/>
      <c r="R37" s="66"/>
      <c r="S37" s="66"/>
      <c r="T37" s="52"/>
      <c r="U37" s="52"/>
      <c r="V37" s="66"/>
      <c r="W37" s="66"/>
      <c r="X37" s="72"/>
      <c r="Y37" s="52"/>
      <c r="Z37" s="53"/>
      <c r="AA37" s="66"/>
      <c r="AB37" s="52"/>
      <c r="AC37" s="52"/>
      <c r="AD37" s="52"/>
      <c r="AE37" s="52"/>
      <c r="AF37" s="52"/>
      <c r="AG37" s="73"/>
    </row>
    <row r="38" spans="2:33" s="2" customFormat="1" ht="21" hidden="1" customHeight="1">
      <c r="B38" s="76"/>
      <c r="C38" s="70"/>
      <c r="D38" s="70"/>
      <c r="E38" s="70"/>
      <c r="F38" s="70"/>
      <c r="G38" s="70"/>
      <c r="H38" s="70"/>
      <c r="I38" s="70"/>
      <c r="J38" s="70"/>
      <c r="K38" s="70"/>
      <c r="L38" s="70"/>
      <c r="M38" s="66"/>
      <c r="N38" s="66"/>
      <c r="O38" s="66"/>
      <c r="P38" s="66"/>
      <c r="Q38" s="66"/>
      <c r="R38" s="66"/>
      <c r="S38" s="66"/>
      <c r="T38" s="52"/>
      <c r="U38" s="52"/>
      <c r="V38" s="66"/>
      <c r="W38" s="66"/>
      <c r="X38" s="72"/>
      <c r="Y38" s="52"/>
      <c r="Z38" s="53"/>
      <c r="AA38" s="66"/>
      <c r="AB38" s="52"/>
      <c r="AC38" s="52"/>
      <c r="AD38" s="52"/>
      <c r="AE38" s="52"/>
      <c r="AF38" s="52"/>
      <c r="AG38" s="73"/>
    </row>
    <row r="39" spans="2:33" s="2" customFormat="1" ht="19.5" hidden="1" customHeight="1">
      <c r="B39" s="77"/>
      <c r="C39" s="70"/>
      <c r="D39" s="70"/>
      <c r="E39" s="70"/>
      <c r="F39" s="70"/>
      <c r="G39" s="70"/>
      <c r="H39" s="70"/>
      <c r="I39" s="70"/>
      <c r="J39" s="70"/>
      <c r="K39" s="70"/>
      <c r="L39" s="70"/>
      <c r="M39" s="66"/>
      <c r="N39" s="66"/>
      <c r="O39" s="66"/>
      <c r="P39" s="66"/>
      <c r="Q39" s="66"/>
      <c r="R39" s="66"/>
      <c r="S39" s="66"/>
      <c r="T39" s="52"/>
      <c r="U39" s="52"/>
      <c r="V39" s="66"/>
      <c r="W39" s="66"/>
      <c r="X39" s="72"/>
      <c r="Y39" s="52"/>
      <c r="Z39" s="53"/>
      <c r="AA39" s="66"/>
      <c r="AB39" s="52"/>
      <c r="AC39" s="52"/>
      <c r="AD39" s="52"/>
      <c r="AE39" s="52"/>
      <c r="AF39" s="52"/>
      <c r="AG39" s="73"/>
    </row>
    <row r="40" spans="2:33" s="2" customFormat="1" ht="11.25" customHeight="1">
      <c r="B40" s="254" t="s">
        <v>8</v>
      </c>
      <c r="C40" s="530" t="str">
        <f>利用変更申請書!C43&amp;""</f>
        <v/>
      </c>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9"/>
    </row>
    <row r="41" spans="2:33" s="2" customFormat="1" ht="10.5" customHeight="1">
      <c r="B41" s="255"/>
      <c r="C41" s="260"/>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2"/>
    </row>
    <row r="42" spans="2:33" s="2" customFormat="1" ht="11.25" customHeight="1">
      <c r="B42" s="255"/>
      <c r="C42" s="260"/>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2"/>
    </row>
    <row r="43" spans="2:33" s="2" customFormat="1" ht="10.5" customHeight="1" thickBot="1">
      <c r="B43" s="256"/>
      <c r="C43" s="263"/>
      <c r="D43" s="264"/>
      <c r="E43" s="264"/>
      <c r="F43" s="264"/>
      <c r="G43" s="264"/>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5"/>
    </row>
    <row r="44" spans="2:33" s="2" customFormat="1" ht="13.5" hidden="1" customHeight="1">
      <c r="B44" s="247"/>
      <c r="C44" s="247"/>
      <c r="D44" s="247"/>
      <c r="E44" s="247"/>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c r="AF44" s="247"/>
      <c r="AG44" s="247"/>
    </row>
    <row r="45" spans="2:33" s="2" customFormat="1">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row>
    <row r="46" spans="2:33" s="2" customFormat="1">
      <c r="B46" s="135"/>
      <c r="C46" s="135"/>
      <c r="D46" s="135"/>
      <c r="E46" s="135"/>
      <c r="F46" s="135"/>
      <c r="G46" s="135"/>
      <c r="H46" s="135"/>
      <c r="I46" s="135"/>
      <c r="J46" s="135"/>
      <c r="K46" s="135"/>
      <c r="L46" s="135"/>
      <c r="M46" s="135"/>
      <c r="N46" s="135"/>
      <c r="O46" s="135"/>
      <c r="P46" s="135"/>
      <c r="Q46" s="135"/>
      <c r="R46" s="135"/>
      <c r="S46" s="135"/>
      <c r="T46" s="135"/>
      <c r="U46" s="135"/>
      <c r="V46" s="135"/>
      <c r="W46" s="135"/>
      <c r="X46" s="135"/>
      <c r="Y46" s="135"/>
      <c r="Z46" s="135"/>
      <c r="AA46" s="135"/>
      <c r="AB46" s="135"/>
      <c r="AC46" s="135"/>
      <c r="AD46" s="135"/>
      <c r="AE46" s="135"/>
      <c r="AF46" s="135"/>
      <c r="AG46" s="135"/>
    </row>
    <row r="47" spans="2:33" s="2" customFormat="1"/>
    <row r="48" spans="2:33" s="2" customFormat="1"/>
    <row r="49" s="2" customFormat="1"/>
    <row r="50" s="2" customFormat="1"/>
    <row r="51" s="2" customFormat="1"/>
    <row r="52" s="2" customFormat="1" ht="18" customHeight="1"/>
    <row r="53" s="2" customFormat="1" ht="13.5" customHeight="1"/>
    <row r="54" s="2" customFormat="1" ht="13.5" customHeight="1"/>
    <row r="55" s="2" customFormat="1"/>
    <row r="56" s="2" customFormat="1" ht="13.5" customHeight="1"/>
    <row r="57" s="2" customFormat="1"/>
    <row r="58" s="2" customFormat="1"/>
    <row r="59" s="2" customFormat="1"/>
    <row r="60" s="2" customFormat="1"/>
    <row r="61" s="2" customFormat="1"/>
    <row r="62" s="2" customFormat="1" ht="13.5" customHeight="1"/>
    <row r="63" s="2" customFormat="1"/>
    <row r="64" s="2" customFormat="1" ht="36" customHeight="1"/>
    <row r="65" s="2" customFormat="1" ht="13.5" customHeight="1"/>
    <row r="66" s="2" customFormat="1"/>
    <row r="67" s="2" customFormat="1"/>
    <row r="68" s="2" customFormat="1" ht="13.5" customHeight="1"/>
    <row r="69" s="2" customFormat="1"/>
    <row r="70" s="2" customFormat="1" ht="13.5" customHeight="1"/>
    <row r="71" s="2" customFormat="1"/>
    <row r="72" s="2" customFormat="1" ht="13.5" customHeight="1"/>
    <row r="73" s="2" customFormat="1" ht="36" customHeight="1"/>
    <row r="74" s="2" customFormat="1"/>
    <row r="75" s="2" customFormat="1"/>
    <row r="76" s="2" customFormat="1" ht="13.5" customHeight="1"/>
    <row r="77" s="2" customFormat="1"/>
    <row r="78" s="2" customFormat="1"/>
    <row r="79" s="2" customFormat="1"/>
    <row r="80" s="2" customFormat="1" ht="13.5" customHeight="1"/>
    <row r="81" s="2" customFormat="1"/>
    <row r="82" s="2" customFormat="1"/>
    <row r="83" s="2" customFormat="1" ht="13.5" customHeight="1"/>
    <row r="84" s="2" customFormat="1"/>
    <row r="85" s="2" customFormat="1"/>
    <row r="86" s="2" customFormat="1"/>
    <row r="87" s="2" customFormat="1"/>
    <row r="88" s="2" customFormat="1" ht="13.5" customHeight="1"/>
    <row r="89" s="2" customFormat="1"/>
    <row r="90" s="2" customFormat="1"/>
    <row r="91" s="2" customFormat="1"/>
    <row r="92" s="2" customFormat="1"/>
    <row r="93" s="2" customFormat="1"/>
    <row r="94" s="2" customFormat="1"/>
    <row r="95" s="2" customFormat="1"/>
    <row r="96" s="2" customFormat="1"/>
    <row r="97" s="2" customFormat="1"/>
    <row r="98" s="2" customFormat="1"/>
    <row r="99" s="2" customFormat="1"/>
    <row r="100" s="2" customFormat="1"/>
    <row r="101" s="2" customFormat="1"/>
    <row r="102" s="2" customFormat="1"/>
    <row r="103" s="2" customFormat="1"/>
    <row r="104" s="2" customFormat="1"/>
    <row r="105" s="2" customFormat="1"/>
    <row r="106" s="2" customFormat="1"/>
    <row r="107" s="2" customFormat="1"/>
    <row r="108" s="2" customFormat="1"/>
    <row r="109" s="2" customFormat="1"/>
    <row r="110" s="2" customFormat="1"/>
    <row r="111" s="2" customFormat="1"/>
    <row r="112" s="2" customFormat="1"/>
    <row r="113" s="2" customFormat="1"/>
    <row r="114" s="2" customFormat="1"/>
    <row r="115" s="2" customFormat="1"/>
    <row r="116" s="2" customFormat="1"/>
    <row r="117" s="2" customFormat="1"/>
    <row r="118" s="2" customFormat="1"/>
    <row r="119" s="2" customFormat="1"/>
    <row r="120" s="2" customFormat="1"/>
    <row r="121" s="2" customFormat="1"/>
    <row r="122" s="2" customFormat="1"/>
    <row r="123" s="2" customFormat="1"/>
    <row r="124" s="2" customFormat="1"/>
    <row r="125" s="2" customFormat="1"/>
    <row r="126" s="2" customFormat="1"/>
    <row r="127" s="2" customFormat="1"/>
    <row r="128" s="2" customFormat="1"/>
    <row r="129" s="2" customFormat="1"/>
    <row r="130" s="2" customFormat="1"/>
    <row r="131" s="2" customFormat="1"/>
    <row r="132" s="2" customFormat="1"/>
    <row r="133" s="2" customFormat="1"/>
    <row r="134" s="2" customFormat="1"/>
    <row r="135" s="2" customFormat="1"/>
    <row r="136" s="2" customFormat="1"/>
    <row r="137" s="2" customFormat="1"/>
    <row r="138" s="2" customFormat="1"/>
    <row r="139" s="2" customFormat="1"/>
    <row r="140" s="2" customFormat="1"/>
    <row r="141" s="2" customFormat="1"/>
    <row r="142" s="2" customFormat="1"/>
    <row r="143" s="2" customFormat="1"/>
    <row r="144" s="2" customFormat="1"/>
    <row r="145" s="2" customFormat="1"/>
    <row r="146" s="2" customFormat="1"/>
    <row r="147" s="2" customFormat="1"/>
    <row r="148" s="2" customFormat="1"/>
    <row r="149" s="2" customFormat="1"/>
    <row r="150" s="2" customFormat="1"/>
    <row r="151" s="2" customFormat="1"/>
    <row r="152" s="2" customFormat="1"/>
    <row r="153" s="2" customFormat="1"/>
    <row r="154" s="2" customFormat="1"/>
    <row r="155" s="2" customFormat="1"/>
    <row r="156" s="2" customFormat="1"/>
    <row r="157" s="2" customFormat="1"/>
    <row r="158" s="2" customFormat="1"/>
    <row r="159" s="2" customFormat="1"/>
    <row r="160" s="2" customFormat="1"/>
    <row r="161" s="2" customFormat="1"/>
    <row r="162" s="2" customFormat="1"/>
    <row r="163" s="2" customFormat="1"/>
    <row r="164" s="2" customFormat="1"/>
    <row r="165" s="2" customFormat="1"/>
    <row r="166" s="2" customFormat="1"/>
    <row r="167" s="2" customFormat="1"/>
    <row r="168" s="2" customFormat="1"/>
    <row r="169" s="2" customFormat="1"/>
    <row r="170" s="2" customFormat="1"/>
    <row r="171" s="2" customFormat="1"/>
    <row r="172" s="2" customFormat="1"/>
    <row r="173" s="2" customFormat="1"/>
    <row r="174" s="2" customFormat="1"/>
    <row r="175" s="2" customFormat="1"/>
    <row r="176" s="2" customFormat="1"/>
    <row r="177" s="2" customFormat="1"/>
    <row r="178" s="2" customFormat="1"/>
    <row r="179" s="2" customFormat="1"/>
    <row r="180" s="2" customFormat="1"/>
    <row r="181" s="2" customFormat="1"/>
    <row r="182" s="2" customFormat="1"/>
    <row r="183" s="2" customFormat="1"/>
    <row r="184" s="2" customFormat="1"/>
    <row r="185" s="2" customFormat="1"/>
    <row r="186" s="2" customFormat="1"/>
    <row r="187" s="2" customFormat="1"/>
    <row r="188" s="2" customFormat="1"/>
    <row r="189" s="2" customFormat="1"/>
    <row r="190" s="2" customFormat="1"/>
    <row r="191" s="2" customFormat="1"/>
    <row r="192" s="2" customFormat="1"/>
    <row r="193" s="2" customFormat="1"/>
    <row r="194" s="2" customFormat="1"/>
    <row r="195" s="2" customFormat="1"/>
    <row r="196" s="2" customFormat="1"/>
    <row r="197" s="2" customFormat="1"/>
    <row r="198" s="2" customFormat="1"/>
    <row r="199" s="2" customFormat="1"/>
    <row r="200" s="2" customFormat="1"/>
    <row r="201" s="2" customFormat="1"/>
    <row r="202" s="2" customFormat="1"/>
    <row r="203" s="2" customFormat="1"/>
    <row r="204" s="2" customFormat="1"/>
    <row r="205" s="2" customFormat="1"/>
    <row r="206" s="2" customFormat="1"/>
    <row r="207" s="2" customFormat="1"/>
    <row r="208" s="2" customFormat="1"/>
    <row r="209" s="2" customFormat="1"/>
    <row r="210" s="2" customFormat="1"/>
    <row r="211" s="2" customFormat="1"/>
    <row r="212" s="2" customFormat="1"/>
    <row r="213" s="2" customFormat="1"/>
    <row r="214" s="2" customFormat="1"/>
    <row r="215" s="2" customFormat="1"/>
    <row r="216" s="2" customFormat="1"/>
    <row r="217" s="2" customFormat="1"/>
    <row r="218" s="2" customFormat="1"/>
    <row r="219" s="2" customFormat="1"/>
    <row r="220" s="2" customFormat="1"/>
    <row r="221" s="2" customFormat="1"/>
    <row r="222" s="2" customFormat="1"/>
    <row r="223" s="2" customFormat="1"/>
    <row r="224" s="2" customFormat="1"/>
    <row r="225" s="2" customFormat="1"/>
    <row r="226" s="2" customFormat="1"/>
    <row r="227" s="2" customFormat="1"/>
    <row r="228" s="2" customFormat="1"/>
    <row r="229" s="2" customFormat="1"/>
    <row r="230" s="2" customFormat="1"/>
    <row r="231" s="2" customFormat="1"/>
    <row r="232" s="2" customFormat="1"/>
    <row r="233" s="2" customFormat="1"/>
    <row r="234" s="2" customFormat="1"/>
    <row r="235" s="2" customFormat="1"/>
    <row r="236" s="2" customFormat="1"/>
    <row r="237" s="2" customFormat="1"/>
    <row r="238" s="2" customFormat="1"/>
    <row r="239" s="2" customFormat="1"/>
    <row r="240" s="2" customFormat="1"/>
    <row r="241" s="2" customFormat="1"/>
    <row r="242" s="2" customFormat="1"/>
    <row r="243" s="2" customFormat="1"/>
    <row r="244" s="2" customFormat="1"/>
    <row r="245" s="2" customFormat="1"/>
    <row r="246" s="2" customFormat="1"/>
    <row r="247" s="2" customFormat="1"/>
    <row r="248" s="2" customFormat="1"/>
    <row r="249" s="2" customFormat="1"/>
    <row r="250" s="2" customFormat="1"/>
    <row r="251" s="2" customFormat="1"/>
    <row r="252" s="2" customFormat="1"/>
    <row r="253" s="2" customFormat="1"/>
    <row r="254" s="2" customFormat="1"/>
    <row r="255" s="2" customFormat="1"/>
    <row r="256" s="2" customFormat="1"/>
    <row r="257" s="2" customFormat="1"/>
    <row r="258" s="2" customFormat="1"/>
    <row r="259" s="2" customFormat="1"/>
    <row r="260" s="2" customFormat="1"/>
    <row r="261" s="2" customFormat="1"/>
    <row r="262" s="2" customFormat="1"/>
    <row r="263" s="2" customFormat="1"/>
    <row r="264" s="2" customFormat="1"/>
    <row r="265" s="2" customFormat="1"/>
    <row r="266" s="2" customFormat="1"/>
    <row r="267" s="2" customFormat="1"/>
    <row r="268" s="2" customFormat="1"/>
    <row r="269" s="2" customFormat="1"/>
    <row r="270" s="2" customFormat="1"/>
    <row r="271" s="2" customFormat="1"/>
    <row r="272" s="2" customFormat="1"/>
    <row r="273" s="2" customFormat="1"/>
    <row r="274" s="2" customFormat="1"/>
    <row r="275" s="2" customFormat="1"/>
    <row r="276" s="2" customFormat="1"/>
    <row r="277" s="2" customFormat="1"/>
  </sheetData>
  <sheetProtection algorithmName="SHA-512" hashValue="GMMotTqeAnRnr2csidxftmDCikVQ8wd5FC/8LtY9MfoYKLc0WiLFPI9RZniqY+E44Ur8srvM56ulomSiJHUnxg==" saltValue="tKoqzsVr9ofVrQpM2x9A9w==" spinCount="100000" sheet="1" selectLockedCells="1"/>
  <mergeCells count="70">
    <mergeCell ref="V10:W10"/>
    <mergeCell ref="Y10:AC10"/>
    <mergeCell ref="B2:AG2"/>
    <mergeCell ref="Y6:Z6"/>
    <mergeCell ref="AB6:AC6"/>
    <mergeCell ref="AE6:AF6"/>
    <mergeCell ref="D3:AB3"/>
    <mergeCell ref="B13:D13"/>
    <mergeCell ref="E13:AG13"/>
    <mergeCell ref="B14:D15"/>
    <mergeCell ref="R14:V15"/>
    <mergeCell ref="B16:D16"/>
    <mergeCell ref="E16:U16"/>
    <mergeCell ref="V16:AG16"/>
    <mergeCell ref="B17:D17"/>
    <mergeCell ref="E17:AG17"/>
    <mergeCell ref="B18:B31"/>
    <mergeCell ref="C18:M18"/>
    <mergeCell ref="N18:W18"/>
    <mergeCell ref="X18:AG18"/>
    <mergeCell ref="C19:M19"/>
    <mergeCell ref="N19:W19"/>
    <mergeCell ref="X19:AG19"/>
    <mergeCell ref="C20:M20"/>
    <mergeCell ref="N20:W20"/>
    <mergeCell ref="X20:AG20"/>
    <mergeCell ref="C21:M21"/>
    <mergeCell ref="N21:W21"/>
    <mergeCell ref="X21:AG21"/>
    <mergeCell ref="C23:M23"/>
    <mergeCell ref="N23:W23"/>
    <mergeCell ref="X23:AG23"/>
    <mergeCell ref="C22:M22"/>
    <mergeCell ref="N22:W22"/>
    <mergeCell ref="X22:AG22"/>
    <mergeCell ref="C24:M24"/>
    <mergeCell ref="N24:W24"/>
    <mergeCell ref="X24:AG24"/>
    <mergeCell ref="C25:M25"/>
    <mergeCell ref="N25:W25"/>
    <mergeCell ref="X25:AG25"/>
    <mergeCell ref="C26:M26"/>
    <mergeCell ref="N26:W26"/>
    <mergeCell ref="X26:AG26"/>
    <mergeCell ref="X29:AG29"/>
    <mergeCell ref="C30:M30"/>
    <mergeCell ref="N30:W30"/>
    <mergeCell ref="X30:AG30"/>
    <mergeCell ref="C27:M27"/>
    <mergeCell ref="N27:W27"/>
    <mergeCell ref="X27:AG27"/>
    <mergeCell ref="C28:M28"/>
    <mergeCell ref="N28:W28"/>
    <mergeCell ref="X28:AG28"/>
    <mergeCell ref="B44:AG45"/>
    <mergeCell ref="D4:E4"/>
    <mergeCell ref="K4:AF4"/>
    <mergeCell ref="F7:N7"/>
    <mergeCell ref="F8:N8"/>
    <mergeCell ref="B8:E8"/>
    <mergeCell ref="B7:E7"/>
    <mergeCell ref="C31:M31"/>
    <mergeCell ref="N31:W31"/>
    <mergeCell ref="X31:AG31"/>
    <mergeCell ref="B34:B35"/>
    <mergeCell ref="C34:AG35"/>
    <mergeCell ref="B40:B43"/>
    <mergeCell ref="C40:AG43"/>
    <mergeCell ref="C29:M29"/>
    <mergeCell ref="N29:W29"/>
  </mergeCells>
  <phoneticPr fontId="1"/>
  <conditionalFormatting sqref="Y6:Z6 AB6:AC6 AE6:AF6">
    <cfRule type="containsBlanks" dxfId="0" priority="1">
      <formula>LEN(TRIM(Y6))=0</formula>
    </cfRule>
  </conditionalFormatting>
  <pageMargins left="0.51181102362204722" right="0.51181102362204722" top="7.874015748031496E-2" bottom="7.874015748031496E-2" header="0" footer="0"/>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5"/>
  <sheetViews>
    <sheetView topLeftCell="AC1" workbookViewId="0">
      <selection activeCell="AL20" sqref="AL20"/>
    </sheetView>
  </sheetViews>
  <sheetFormatPr defaultRowHeight="13"/>
  <sheetData>
    <row r="1" spans="1:37" ht="20.25" customHeight="1">
      <c r="D1" s="7"/>
      <c r="E1" s="559" t="s">
        <v>30</v>
      </c>
      <c r="F1" s="560" t="s">
        <v>32</v>
      </c>
      <c r="G1" s="560"/>
      <c r="H1" s="560"/>
      <c r="I1" s="560" t="s">
        <v>40</v>
      </c>
      <c r="J1" s="560" t="s">
        <v>42</v>
      </c>
      <c r="K1" s="560" t="s">
        <v>45</v>
      </c>
      <c r="L1" s="560"/>
      <c r="M1" s="560" t="s">
        <v>49</v>
      </c>
      <c r="N1" s="560"/>
      <c r="O1" s="560" t="s">
        <v>53</v>
      </c>
      <c r="P1" s="560"/>
      <c r="Q1" s="560" t="s">
        <v>56</v>
      </c>
      <c r="R1" s="560"/>
      <c r="S1" s="559" t="s">
        <v>40</v>
      </c>
      <c r="T1" s="559"/>
      <c r="U1" s="559"/>
      <c r="V1" s="559" t="s">
        <v>42</v>
      </c>
      <c r="W1" s="559"/>
      <c r="X1" s="559"/>
      <c r="Y1" s="560" t="s">
        <v>45</v>
      </c>
      <c r="Z1" s="560"/>
      <c r="AA1" s="560"/>
      <c r="AB1" s="560"/>
      <c r="AC1" s="560" t="s">
        <v>49</v>
      </c>
      <c r="AD1" s="560"/>
      <c r="AE1" s="560" t="s">
        <v>79</v>
      </c>
      <c r="AF1" s="560" t="s">
        <v>83</v>
      </c>
      <c r="AG1" s="560"/>
      <c r="AH1" s="560" t="s">
        <v>88</v>
      </c>
      <c r="AI1" s="560" t="s">
        <v>103</v>
      </c>
      <c r="AJ1" s="560" t="s">
        <v>92</v>
      </c>
    </row>
    <row r="2" spans="1:37" ht="20.25" customHeight="1">
      <c r="D2" s="7" t="s">
        <v>120</v>
      </c>
      <c r="E2" s="559"/>
      <c r="F2" s="50" t="s">
        <v>33</v>
      </c>
      <c r="G2" s="50" t="s">
        <v>35</v>
      </c>
      <c r="H2" s="50" t="s">
        <v>37</v>
      </c>
      <c r="I2" s="569"/>
      <c r="J2" s="560"/>
      <c r="K2" s="50" t="s">
        <v>96</v>
      </c>
      <c r="L2" s="50" t="s">
        <v>98</v>
      </c>
      <c r="M2" s="50" t="s">
        <v>96</v>
      </c>
      <c r="N2" s="50" t="s">
        <v>98</v>
      </c>
      <c r="O2" s="560"/>
      <c r="P2" s="560"/>
      <c r="Q2" s="560"/>
      <c r="R2" s="560"/>
      <c r="S2" s="50" t="s">
        <v>59</v>
      </c>
      <c r="T2" s="50" t="s">
        <v>61</v>
      </c>
      <c r="U2" s="50" t="s">
        <v>63</v>
      </c>
      <c r="V2" s="50" t="s">
        <v>59</v>
      </c>
      <c r="W2" s="50" t="s">
        <v>61</v>
      </c>
      <c r="X2" s="50" t="s">
        <v>63</v>
      </c>
      <c r="Y2" s="560" t="s">
        <v>68</v>
      </c>
      <c r="Z2" s="560"/>
      <c r="AA2" s="560" t="s">
        <v>72</v>
      </c>
      <c r="AB2" s="560"/>
      <c r="AC2" s="50" t="s">
        <v>68</v>
      </c>
      <c r="AD2" s="50" t="s">
        <v>72</v>
      </c>
      <c r="AE2" s="560"/>
      <c r="AF2" s="50" t="s">
        <v>84</v>
      </c>
      <c r="AG2" s="50" t="s">
        <v>86</v>
      </c>
      <c r="AH2" s="560"/>
      <c r="AI2" s="560"/>
      <c r="AJ2" s="560"/>
    </row>
    <row r="3" spans="1:37" ht="34.5" customHeight="1">
      <c r="D3" s="7">
        <v>1</v>
      </c>
      <c r="E3" s="51" t="str">
        <f>VLOOKUP($D$3,料金表１,2,FALSE)</f>
        <v>９３０</v>
      </c>
      <c r="F3" s="51" t="str">
        <f>VLOOKUP($D$3,料金表１,3,FALSE)</f>
        <v>５２０</v>
      </c>
      <c r="G3" s="51" t="str">
        <f>VLOOKUP($D$3,料金表１,4,FALSE)</f>
        <v>４４０</v>
      </c>
      <c r="H3" s="51" t="str">
        <f>VLOOKUP($D$3,料金表１,5,FALSE)</f>
        <v>３４０</v>
      </c>
      <c r="I3" s="51" t="str">
        <f>VLOOKUP($D$3,料金表１,6,FALSE)</f>
        <v>２４０</v>
      </c>
      <c r="J3" s="51" t="str">
        <f>VLOOKUP($D$3,料金表１,7,FALSE)</f>
        <v>６０</v>
      </c>
      <c r="K3" s="51" t="str">
        <f>VLOOKUP($D$3,料金表１,8,FALSE)</f>
        <v>９３０</v>
      </c>
      <c r="L3" s="51" t="str">
        <f>VLOOKUP($D$3,料金表１,9,FALSE)</f>
        <v>１，１８０</v>
      </c>
      <c r="M3" s="51" t="str">
        <f>VLOOKUP($D$3,料金表１,10,FALSE)</f>
        <v>４６０</v>
      </c>
      <c r="N3" s="51" t="str">
        <f>VLOOKUP($D$3,料金表１,11,FALSE)</f>
        <v>５８０</v>
      </c>
      <c r="O3" s="51" t="str">
        <f>VLOOKUP($D$3,料金表１,12,FALSE)</f>
        <v>５８０</v>
      </c>
      <c r="P3" s="51" t="str">
        <f>VLOOKUP($D$3,料金表１,13,FALSE)</f>
        <v>４，６４０</v>
      </c>
      <c r="Q3" s="51" t="str">
        <f>VLOOKUP($D$3,料金表１,14,FALSE)</f>
        <v>　　１４０</v>
      </c>
      <c r="R3" s="51" t="str">
        <f>VLOOKUP($D$3,料金表１,15,FALSE)</f>
        <v>１，１２０</v>
      </c>
      <c r="S3" s="51" t="str">
        <f>VLOOKUP($D$3,料金表１,16,FALSE)</f>
        <v>９３０</v>
      </c>
      <c r="T3" s="51" t="str">
        <f>VLOOKUP($D$3,料金表１,17,FALSE)</f>
        <v>５８０</v>
      </c>
      <c r="U3" s="51" t="str">
        <f>VLOOKUP($D$3,料金表１,18,FALSE)</f>
        <v>８７０</v>
      </c>
      <c r="V3" s="51" t="str">
        <f>VLOOKUP($D$3,料金表１,19,FALSE)</f>
        <v>９３０</v>
      </c>
      <c r="W3" s="51" t="str">
        <f>VLOOKUP($D$3,料金表１,20,FALSE)</f>
        <v>５６０</v>
      </c>
      <c r="X3" s="51" t="str">
        <f>VLOOKUP($D$3,料金表１,21,FALSE)</f>
        <v>８４０</v>
      </c>
      <c r="Y3" s="51" t="str">
        <f>VLOOKUP($D$3,料金表１,22,FALSE)</f>
        <v>８，９２０</v>
      </c>
      <c r="Z3" s="51" t="str">
        <f>VLOOKUP($D$3,料金表１,23,FALSE)</f>
        <v>８，９２０</v>
      </c>
      <c r="AA3" s="51" t="str">
        <f>VLOOKUP($D$3,料金表１,24,FALSE)</f>
        <v>５，９４０</v>
      </c>
      <c r="AB3" s="51" t="str">
        <f>VLOOKUP($D$3,料金表１,25,FALSE)</f>
        <v>５，９４０</v>
      </c>
      <c r="AC3" s="51" t="str">
        <f>VLOOKUP($D$3,料金表１,26,FALSE)</f>
        <v>　　１１０</v>
      </c>
      <c r="AD3" s="51" t="str">
        <f>VLOOKUP($D$3,料金表１,27,FALSE)</f>
        <v>　　　７０</v>
      </c>
      <c r="AE3" s="51" t="str">
        <f>VLOOKUP($D$3,料金表１,28,FALSE)</f>
        <v>３５０</v>
      </c>
      <c r="AF3" s="51" t="str">
        <f>VLOOKUP($D$3,料金表１,29,FALSE)</f>
        <v>３４０</v>
      </c>
      <c r="AG3" s="51" t="str">
        <f>VLOOKUP($D$3,料金表１,30,FALSE)</f>
        <v>２２０</v>
      </c>
      <c r="AH3" s="51" t="str">
        <f>VLOOKUP($D$3,料金表１,31,FALSE)</f>
        <v>２３０</v>
      </c>
      <c r="AI3" s="51" t="str">
        <f>VLOOKUP($D$3,料金表１,32,FALSE)</f>
        <v>１，４１０</v>
      </c>
      <c r="AJ3" s="51" t="str">
        <f>VLOOKUP($D$3,料金表１,33,FALSE)</f>
        <v>　　１３０</v>
      </c>
    </row>
    <row r="4" spans="1:37" ht="13.5" thickBot="1"/>
    <row r="5" spans="1:37" ht="33" customHeight="1" thickBot="1">
      <c r="A5" s="621" t="s">
        <v>20</v>
      </c>
      <c r="B5" s="622"/>
      <c r="C5" s="623"/>
      <c r="D5" s="37"/>
      <c r="E5" s="618" t="s">
        <v>29</v>
      </c>
      <c r="F5" s="619"/>
      <c r="G5" s="619"/>
      <c r="H5" s="619"/>
      <c r="I5" s="619"/>
      <c r="J5" s="619"/>
      <c r="K5" s="626" t="s">
        <v>44</v>
      </c>
      <c r="L5" s="626"/>
      <c r="M5" s="626"/>
      <c r="N5" s="626"/>
      <c r="O5" s="618" t="s">
        <v>52</v>
      </c>
      <c r="P5" s="619"/>
      <c r="Q5" s="619"/>
      <c r="R5" s="619"/>
      <c r="S5" s="619"/>
      <c r="T5" s="619"/>
      <c r="U5" s="619"/>
      <c r="V5" s="619"/>
      <c r="W5" s="619"/>
      <c r="X5" s="627"/>
      <c r="Y5" s="626" t="s">
        <v>67</v>
      </c>
      <c r="Z5" s="626"/>
      <c r="AA5" s="626"/>
      <c r="AB5" s="626"/>
      <c r="AC5" s="626"/>
      <c r="AD5" s="626"/>
      <c r="AE5" s="618" t="s">
        <v>78</v>
      </c>
      <c r="AF5" s="619"/>
      <c r="AG5" s="619"/>
      <c r="AH5" s="619"/>
      <c r="AI5" s="619"/>
      <c r="AJ5" s="619"/>
      <c r="AK5" s="602" t="s">
        <v>121</v>
      </c>
    </row>
    <row r="6" spans="1:37" ht="33" customHeight="1" thickBot="1">
      <c r="A6" s="624"/>
      <c r="B6" s="617"/>
      <c r="C6" s="625"/>
      <c r="D6" s="5"/>
      <c r="E6" s="11" t="s">
        <v>30</v>
      </c>
      <c r="F6" s="603" t="s">
        <v>32</v>
      </c>
      <c r="G6" s="604"/>
      <c r="H6" s="605"/>
      <c r="I6" s="606" t="s">
        <v>40</v>
      </c>
      <c r="J6" s="606" t="s">
        <v>42</v>
      </c>
      <c r="K6" s="609" t="s">
        <v>45</v>
      </c>
      <c r="L6" s="610"/>
      <c r="M6" s="609" t="s">
        <v>49</v>
      </c>
      <c r="N6" s="610"/>
      <c r="O6" s="611" t="s">
        <v>53</v>
      </c>
      <c r="P6" s="612"/>
      <c r="Q6" s="609" t="s">
        <v>56</v>
      </c>
      <c r="R6" s="610"/>
      <c r="S6" s="615" t="s">
        <v>40</v>
      </c>
      <c r="T6" s="616"/>
      <c r="U6" s="617"/>
      <c r="V6" s="615" t="s">
        <v>42</v>
      </c>
      <c r="W6" s="616"/>
      <c r="X6" s="617"/>
      <c r="Y6" s="609" t="s">
        <v>45</v>
      </c>
      <c r="Z6" s="610"/>
      <c r="AA6" s="610"/>
      <c r="AB6" s="610"/>
      <c r="AC6" s="609" t="s">
        <v>49</v>
      </c>
      <c r="AD6" s="610"/>
      <c r="AE6" s="610" t="s">
        <v>79</v>
      </c>
      <c r="AF6" s="611" t="s">
        <v>83</v>
      </c>
      <c r="AG6" s="620"/>
      <c r="AH6" s="610" t="s">
        <v>88</v>
      </c>
      <c r="AI6" s="605" t="s">
        <v>103</v>
      </c>
      <c r="AJ6" s="610" t="s">
        <v>92</v>
      </c>
      <c r="AK6" s="602"/>
    </row>
    <row r="7" spans="1:37" ht="33" customHeight="1" thickBot="1">
      <c r="A7" s="624"/>
      <c r="B7" s="617"/>
      <c r="C7" s="625"/>
      <c r="D7" s="6"/>
      <c r="E7" s="12" t="s">
        <v>13</v>
      </c>
      <c r="F7" s="24" t="s">
        <v>33</v>
      </c>
      <c r="G7" s="24" t="s">
        <v>35</v>
      </c>
      <c r="H7" s="24" t="s">
        <v>37</v>
      </c>
      <c r="I7" s="607"/>
      <c r="J7" s="608"/>
      <c r="K7" s="24" t="s">
        <v>96</v>
      </c>
      <c r="L7" s="24" t="s">
        <v>98</v>
      </c>
      <c r="M7" s="24" t="s">
        <v>96</v>
      </c>
      <c r="N7" s="24" t="s">
        <v>98</v>
      </c>
      <c r="O7" s="613"/>
      <c r="P7" s="614"/>
      <c r="Q7" s="610"/>
      <c r="R7" s="610"/>
      <c r="S7" s="24" t="s">
        <v>59</v>
      </c>
      <c r="T7" s="24" t="s">
        <v>61</v>
      </c>
      <c r="U7" s="24" t="s">
        <v>63</v>
      </c>
      <c r="V7" s="24" t="s">
        <v>59</v>
      </c>
      <c r="W7" s="24" t="s">
        <v>61</v>
      </c>
      <c r="X7" s="24" t="s">
        <v>63</v>
      </c>
      <c r="Y7" s="610" t="s">
        <v>68</v>
      </c>
      <c r="Z7" s="610"/>
      <c r="AA7" s="610" t="s">
        <v>72</v>
      </c>
      <c r="AB7" s="610"/>
      <c r="AC7" s="24" t="s">
        <v>68</v>
      </c>
      <c r="AD7" s="24" t="s">
        <v>72</v>
      </c>
      <c r="AE7" s="610"/>
      <c r="AF7" s="24" t="s">
        <v>84</v>
      </c>
      <c r="AG7" s="24" t="s">
        <v>86</v>
      </c>
      <c r="AH7" s="610"/>
      <c r="AI7" s="605"/>
      <c r="AJ7" s="610"/>
      <c r="AK7" s="602"/>
    </row>
    <row r="8" spans="1:37" ht="44.5" thickBot="1">
      <c r="A8" s="591" t="s">
        <v>21</v>
      </c>
      <c r="B8" s="592"/>
      <c r="C8" s="587"/>
      <c r="D8" s="38"/>
      <c r="E8" s="577" t="s">
        <v>31</v>
      </c>
      <c r="F8" s="593"/>
      <c r="G8" s="593"/>
      <c r="H8" s="578"/>
      <c r="I8" s="27" t="s">
        <v>31</v>
      </c>
      <c r="J8" s="27" t="s">
        <v>31</v>
      </c>
      <c r="K8" s="594" t="s">
        <v>46</v>
      </c>
      <c r="L8" s="594"/>
      <c r="M8" s="595" t="s">
        <v>50</v>
      </c>
      <c r="N8" s="594"/>
      <c r="O8" s="25" t="s">
        <v>54</v>
      </c>
      <c r="P8" s="27" t="s">
        <v>55</v>
      </c>
      <c r="Q8" s="25" t="s">
        <v>54</v>
      </c>
      <c r="R8" s="27" t="s">
        <v>55</v>
      </c>
      <c r="S8" s="596" t="s">
        <v>46</v>
      </c>
      <c r="T8" s="597"/>
      <c r="U8" s="598"/>
      <c r="V8" s="599" t="s">
        <v>46</v>
      </c>
      <c r="W8" s="600"/>
      <c r="X8" s="601"/>
      <c r="Y8" s="26" t="s">
        <v>101</v>
      </c>
      <c r="Z8" s="26" t="s">
        <v>71</v>
      </c>
      <c r="AA8" s="26" t="s">
        <v>101</v>
      </c>
      <c r="AB8" s="26" t="s">
        <v>71</v>
      </c>
      <c r="AC8" s="575" t="s">
        <v>75</v>
      </c>
      <c r="AD8" s="576"/>
      <c r="AE8" s="27" t="s">
        <v>80</v>
      </c>
      <c r="AF8" s="577" t="s">
        <v>85</v>
      </c>
      <c r="AG8" s="578"/>
      <c r="AH8" s="27" t="s">
        <v>89</v>
      </c>
      <c r="AI8" s="32" t="s">
        <v>91</v>
      </c>
      <c r="AJ8" s="25" t="s">
        <v>93</v>
      </c>
      <c r="AK8" s="602"/>
    </row>
    <row r="9" spans="1:37" ht="28.5" customHeight="1" thickBot="1">
      <c r="A9" s="579" t="s">
        <v>22</v>
      </c>
      <c r="B9" s="580"/>
      <c r="C9" s="581"/>
      <c r="D9" s="8">
        <v>1</v>
      </c>
      <c r="E9" s="13" t="s">
        <v>47</v>
      </c>
      <c r="F9" s="13" t="s">
        <v>95</v>
      </c>
      <c r="G9" s="13" t="s">
        <v>34</v>
      </c>
      <c r="H9" s="13" t="s">
        <v>38</v>
      </c>
      <c r="I9" s="13" t="s">
        <v>105</v>
      </c>
      <c r="J9" s="19" t="s">
        <v>43</v>
      </c>
      <c r="K9" s="19" t="s">
        <v>47</v>
      </c>
      <c r="L9" s="13" t="s">
        <v>48</v>
      </c>
      <c r="M9" s="19" t="s">
        <v>97</v>
      </c>
      <c r="N9" s="19" t="s">
        <v>51</v>
      </c>
      <c r="O9" s="19" t="s">
        <v>51</v>
      </c>
      <c r="P9" s="19" t="s">
        <v>99</v>
      </c>
      <c r="Q9" s="13" t="s">
        <v>57</v>
      </c>
      <c r="R9" s="13" t="s">
        <v>58</v>
      </c>
      <c r="S9" s="13" t="s">
        <v>47</v>
      </c>
      <c r="T9" s="13" t="s">
        <v>51</v>
      </c>
      <c r="U9" s="13" t="s">
        <v>65</v>
      </c>
      <c r="V9" s="13" t="s">
        <v>47</v>
      </c>
      <c r="W9" s="13" t="s">
        <v>100</v>
      </c>
      <c r="X9" s="13" t="s">
        <v>66</v>
      </c>
      <c r="Y9" s="13" t="s">
        <v>70</v>
      </c>
      <c r="Z9" s="13" t="s">
        <v>70</v>
      </c>
      <c r="AA9" s="13" t="s">
        <v>73</v>
      </c>
      <c r="AB9" s="13" t="s">
        <v>73</v>
      </c>
      <c r="AC9" s="28" t="s">
        <v>76</v>
      </c>
      <c r="AD9" s="28" t="s">
        <v>108</v>
      </c>
      <c r="AE9" s="13" t="s">
        <v>82</v>
      </c>
      <c r="AF9" s="13" t="s">
        <v>38</v>
      </c>
      <c r="AG9" s="13" t="s">
        <v>87</v>
      </c>
      <c r="AH9" s="13" t="s">
        <v>90</v>
      </c>
      <c r="AI9" s="33" t="s">
        <v>104</v>
      </c>
      <c r="AJ9" s="28" t="s">
        <v>94</v>
      </c>
      <c r="AK9" s="602"/>
    </row>
    <row r="10" spans="1:37" ht="28.5" customHeight="1" thickBot="1">
      <c r="A10" s="40"/>
      <c r="B10" s="567" t="s">
        <v>118</v>
      </c>
      <c r="C10" s="568"/>
      <c r="D10" s="41">
        <v>2</v>
      </c>
      <c r="E10" s="42" t="s">
        <v>109</v>
      </c>
      <c r="F10" s="43"/>
      <c r="G10" s="42" t="s">
        <v>116</v>
      </c>
      <c r="H10" s="43"/>
      <c r="I10" s="42" t="s">
        <v>110</v>
      </c>
      <c r="J10" s="44" t="s">
        <v>125</v>
      </c>
      <c r="K10" s="44" t="s">
        <v>125</v>
      </c>
      <c r="L10" s="42" t="s">
        <v>125</v>
      </c>
      <c r="M10" s="44" t="s">
        <v>125</v>
      </c>
      <c r="N10" s="44" t="s">
        <v>125</v>
      </c>
      <c r="O10" s="44" t="s">
        <v>125</v>
      </c>
      <c r="P10" s="44" t="s">
        <v>125</v>
      </c>
      <c r="Q10" s="42" t="s">
        <v>125</v>
      </c>
      <c r="R10" s="42" t="s">
        <v>125</v>
      </c>
      <c r="S10" s="42" t="s">
        <v>111</v>
      </c>
      <c r="T10" s="42" t="s">
        <v>112</v>
      </c>
      <c r="U10" s="42" t="s">
        <v>113</v>
      </c>
      <c r="V10" s="42" t="s">
        <v>111</v>
      </c>
      <c r="W10" s="42" t="s">
        <v>114</v>
      </c>
      <c r="X10" s="42" t="s">
        <v>115</v>
      </c>
      <c r="Y10" s="42" t="s">
        <v>125</v>
      </c>
      <c r="Z10" s="42" t="s">
        <v>125</v>
      </c>
      <c r="AA10" s="42" t="s">
        <v>125</v>
      </c>
      <c r="AB10" s="42" t="s">
        <v>125</v>
      </c>
      <c r="AC10" s="45" t="s">
        <v>125</v>
      </c>
      <c r="AD10" s="45" t="s">
        <v>125</v>
      </c>
      <c r="AE10" s="46" t="s">
        <v>81</v>
      </c>
      <c r="AF10" s="47"/>
      <c r="AG10" s="48"/>
      <c r="AH10" s="42" t="s">
        <v>125</v>
      </c>
      <c r="AI10" s="49" t="s">
        <v>125</v>
      </c>
      <c r="AJ10" s="45" t="s">
        <v>125</v>
      </c>
      <c r="AK10" s="602"/>
    </row>
    <row r="11" spans="1:37" ht="28.5" customHeight="1" thickBot="1">
      <c r="A11" s="582" t="s">
        <v>23</v>
      </c>
      <c r="B11" s="585" t="s">
        <v>119</v>
      </c>
      <c r="C11" s="586"/>
      <c r="D11" s="39">
        <v>3</v>
      </c>
      <c r="E11" s="30" t="s">
        <v>47</v>
      </c>
      <c r="F11" s="15"/>
      <c r="G11" s="17" t="s">
        <v>117</v>
      </c>
      <c r="H11" s="15"/>
      <c r="I11" s="30" t="s">
        <v>41</v>
      </c>
      <c r="J11" s="20" t="s">
        <v>125</v>
      </c>
      <c r="K11" s="22" t="s">
        <v>125</v>
      </c>
      <c r="L11" s="22" t="s">
        <v>125</v>
      </c>
      <c r="M11" s="22" t="s">
        <v>125</v>
      </c>
      <c r="N11" s="22" t="s">
        <v>125</v>
      </c>
      <c r="O11" s="22" t="s">
        <v>125</v>
      </c>
      <c r="P11" s="22" t="s">
        <v>125</v>
      </c>
      <c r="Q11" s="22" t="s">
        <v>125</v>
      </c>
      <c r="R11" s="22" t="s">
        <v>125</v>
      </c>
      <c r="S11" s="30" t="s">
        <v>60</v>
      </c>
      <c r="T11" s="30" t="s">
        <v>62</v>
      </c>
      <c r="U11" s="30" t="s">
        <v>64</v>
      </c>
      <c r="V11" s="30" t="s">
        <v>60</v>
      </c>
      <c r="W11" s="30" t="s">
        <v>106</v>
      </c>
      <c r="X11" s="30" t="s">
        <v>51</v>
      </c>
      <c r="Y11" s="22" t="s">
        <v>125</v>
      </c>
      <c r="Z11" s="22" t="s">
        <v>125</v>
      </c>
      <c r="AA11" s="22" t="s">
        <v>125</v>
      </c>
      <c r="AB11" s="22" t="s">
        <v>125</v>
      </c>
      <c r="AC11" s="22" t="s">
        <v>125</v>
      </c>
      <c r="AD11" s="22" t="s">
        <v>125</v>
      </c>
      <c r="AE11" s="54" t="s">
        <v>81</v>
      </c>
      <c r="AF11" s="55"/>
      <c r="AG11" s="56"/>
      <c r="AH11" s="20" t="s">
        <v>125</v>
      </c>
      <c r="AI11" s="34" t="s">
        <v>125</v>
      </c>
      <c r="AJ11" s="22" t="s">
        <v>125</v>
      </c>
      <c r="AK11" s="602"/>
    </row>
    <row r="12" spans="1:37" ht="28.5" customHeight="1" thickBot="1">
      <c r="A12" s="583"/>
      <c r="B12" s="587" t="s">
        <v>24</v>
      </c>
      <c r="C12" s="9" t="s">
        <v>27</v>
      </c>
      <c r="D12" s="9">
        <v>4</v>
      </c>
      <c r="E12" s="30" t="s">
        <v>47</v>
      </c>
      <c r="F12" s="16"/>
      <c r="G12" s="30" t="s">
        <v>36</v>
      </c>
      <c r="H12" s="30" t="s">
        <v>39</v>
      </c>
      <c r="I12" s="30" t="s">
        <v>41</v>
      </c>
      <c r="J12" s="20" t="s">
        <v>125</v>
      </c>
      <c r="K12" s="23" t="s">
        <v>125</v>
      </c>
      <c r="L12" s="23" t="s">
        <v>125</v>
      </c>
      <c r="M12" s="23" t="s">
        <v>125</v>
      </c>
      <c r="N12" s="23" t="s">
        <v>125</v>
      </c>
      <c r="O12" s="23" t="s">
        <v>125</v>
      </c>
      <c r="P12" s="23" t="s">
        <v>125</v>
      </c>
      <c r="Q12" s="23" t="s">
        <v>125</v>
      </c>
      <c r="R12" s="23" t="s">
        <v>125</v>
      </c>
      <c r="S12" s="30" t="s">
        <v>60</v>
      </c>
      <c r="T12" s="30" t="s">
        <v>62</v>
      </c>
      <c r="U12" s="30" t="s">
        <v>64</v>
      </c>
      <c r="V12" s="30" t="s">
        <v>60</v>
      </c>
      <c r="W12" s="30" t="s">
        <v>106</v>
      </c>
      <c r="X12" s="30" t="s">
        <v>51</v>
      </c>
      <c r="Y12" s="23" t="s">
        <v>69</v>
      </c>
      <c r="Z12" s="23" t="s">
        <v>69</v>
      </c>
      <c r="AA12" s="23" t="s">
        <v>74</v>
      </c>
      <c r="AB12" s="23" t="s">
        <v>74</v>
      </c>
      <c r="AC12" s="29" t="s">
        <v>107</v>
      </c>
      <c r="AD12" s="29" t="s">
        <v>77</v>
      </c>
      <c r="AE12" s="57" t="s">
        <v>81</v>
      </c>
      <c r="AF12" s="58"/>
      <c r="AG12" s="59"/>
      <c r="AH12" s="31" t="s">
        <v>125</v>
      </c>
      <c r="AI12" s="35" t="s">
        <v>125</v>
      </c>
      <c r="AJ12" s="23" t="s">
        <v>125</v>
      </c>
      <c r="AK12" s="602"/>
    </row>
    <row r="13" spans="1:37" ht="28.5" customHeight="1" thickBot="1">
      <c r="A13" s="583"/>
      <c r="B13" s="588"/>
      <c r="C13" s="9" t="s">
        <v>28</v>
      </c>
      <c r="D13" s="589">
        <v>5</v>
      </c>
      <c r="E13" s="561" t="s">
        <v>47</v>
      </c>
      <c r="F13" s="561" t="s">
        <v>34</v>
      </c>
      <c r="G13" s="561" t="s">
        <v>36</v>
      </c>
      <c r="H13" s="561" t="s">
        <v>39</v>
      </c>
      <c r="I13" s="561" t="s">
        <v>41</v>
      </c>
      <c r="J13" s="573" t="s">
        <v>43</v>
      </c>
      <c r="K13" s="573" t="s">
        <v>47</v>
      </c>
      <c r="L13" s="561" t="s">
        <v>48</v>
      </c>
      <c r="M13" s="573" t="s">
        <v>97</v>
      </c>
      <c r="N13" s="573" t="s">
        <v>51</v>
      </c>
      <c r="O13" s="573" t="s">
        <v>51</v>
      </c>
      <c r="P13" s="573" t="s">
        <v>99</v>
      </c>
      <c r="Q13" s="561" t="s">
        <v>57</v>
      </c>
      <c r="R13" s="561" t="s">
        <v>58</v>
      </c>
      <c r="S13" s="561" t="s">
        <v>60</v>
      </c>
      <c r="T13" s="561" t="s">
        <v>51</v>
      </c>
      <c r="U13" s="561" t="s">
        <v>65</v>
      </c>
      <c r="V13" s="561" t="s">
        <v>60</v>
      </c>
      <c r="W13" s="561" t="s">
        <v>100</v>
      </c>
      <c r="X13" s="561" t="s">
        <v>66</v>
      </c>
      <c r="Y13" s="561" t="s">
        <v>70</v>
      </c>
      <c r="Z13" s="561" t="s">
        <v>70</v>
      </c>
      <c r="AA13" s="561" t="s">
        <v>73</v>
      </c>
      <c r="AB13" s="561" t="s">
        <v>73</v>
      </c>
      <c r="AC13" s="561" t="s">
        <v>76</v>
      </c>
      <c r="AD13" s="561" t="s">
        <v>108</v>
      </c>
      <c r="AE13" s="570" t="s">
        <v>82</v>
      </c>
      <c r="AF13" s="570" t="s">
        <v>38</v>
      </c>
      <c r="AG13" s="570" t="s">
        <v>102</v>
      </c>
      <c r="AH13" s="561" t="s">
        <v>90</v>
      </c>
      <c r="AI13" s="571" t="s">
        <v>104</v>
      </c>
      <c r="AJ13" s="561" t="s">
        <v>94</v>
      </c>
      <c r="AK13" s="602"/>
    </row>
    <row r="14" spans="1:37" ht="28.5" customHeight="1" thickBot="1">
      <c r="A14" s="583"/>
      <c r="B14" s="563" t="s">
        <v>25</v>
      </c>
      <c r="C14" s="564"/>
      <c r="D14" s="590"/>
      <c r="E14" s="562"/>
      <c r="F14" s="562"/>
      <c r="G14" s="562"/>
      <c r="H14" s="562"/>
      <c r="I14" s="562"/>
      <c r="J14" s="574"/>
      <c r="K14" s="574"/>
      <c r="L14" s="562"/>
      <c r="M14" s="574"/>
      <c r="N14" s="574"/>
      <c r="O14" s="574"/>
      <c r="P14" s="574"/>
      <c r="Q14" s="562"/>
      <c r="R14" s="562"/>
      <c r="S14" s="562"/>
      <c r="T14" s="562"/>
      <c r="U14" s="562"/>
      <c r="V14" s="562"/>
      <c r="W14" s="562"/>
      <c r="X14" s="562"/>
      <c r="Y14" s="562"/>
      <c r="Z14" s="562"/>
      <c r="AA14" s="562"/>
      <c r="AB14" s="562"/>
      <c r="AC14" s="562"/>
      <c r="AD14" s="562"/>
      <c r="AE14" s="570"/>
      <c r="AF14" s="570"/>
      <c r="AG14" s="570"/>
      <c r="AH14" s="562"/>
      <c r="AI14" s="572"/>
      <c r="AJ14" s="562"/>
      <c r="AK14" s="602"/>
    </row>
    <row r="15" spans="1:37" ht="28.5" customHeight="1">
      <c r="A15" s="584"/>
      <c r="B15" s="565" t="s">
        <v>26</v>
      </c>
      <c r="C15" s="566"/>
      <c r="D15" s="10">
        <v>6</v>
      </c>
      <c r="E15" s="14" t="s">
        <v>47</v>
      </c>
      <c r="F15" s="14" t="s">
        <v>34</v>
      </c>
      <c r="G15" s="14" t="s">
        <v>36</v>
      </c>
      <c r="H15" s="14" t="s">
        <v>39</v>
      </c>
      <c r="I15" s="18" t="s">
        <v>41</v>
      </c>
      <c r="J15" s="21" t="s">
        <v>125</v>
      </c>
      <c r="K15" s="21" t="s">
        <v>125</v>
      </c>
      <c r="L15" s="21" t="s">
        <v>125</v>
      </c>
      <c r="M15" s="21" t="s">
        <v>125</v>
      </c>
      <c r="N15" s="21" t="s">
        <v>125</v>
      </c>
      <c r="O15" s="21" t="s">
        <v>125</v>
      </c>
      <c r="P15" s="21" t="s">
        <v>125</v>
      </c>
      <c r="Q15" s="21" t="s">
        <v>125</v>
      </c>
      <c r="R15" s="21" t="s">
        <v>125</v>
      </c>
      <c r="S15" s="18" t="s">
        <v>60</v>
      </c>
      <c r="T15" s="18" t="s">
        <v>62</v>
      </c>
      <c r="U15" s="18" t="s">
        <v>64</v>
      </c>
      <c r="V15" s="18" t="s">
        <v>60</v>
      </c>
      <c r="W15" s="18" t="s">
        <v>106</v>
      </c>
      <c r="X15" s="14" t="s">
        <v>51</v>
      </c>
      <c r="Y15" s="21" t="s">
        <v>125</v>
      </c>
      <c r="Z15" s="21" t="s">
        <v>125</v>
      </c>
      <c r="AA15" s="21" t="s">
        <v>125</v>
      </c>
      <c r="AB15" s="21" t="s">
        <v>125</v>
      </c>
      <c r="AC15" s="21" t="s">
        <v>125</v>
      </c>
      <c r="AD15" s="21" t="s">
        <v>125</v>
      </c>
      <c r="AE15" s="21" t="s">
        <v>125</v>
      </c>
      <c r="AF15" s="14" t="s">
        <v>38</v>
      </c>
      <c r="AG15" s="14" t="s">
        <v>102</v>
      </c>
      <c r="AH15" s="21" t="s">
        <v>125</v>
      </c>
      <c r="AI15" s="36" t="s">
        <v>125</v>
      </c>
      <c r="AJ15" s="21" t="s">
        <v>125</v>
      </c>
      <c r="AK15" s="602"/>
    </row>
  </sheetData>
  <mergeCells count="92">
    <mergeCell ref="A5:C7"/>
    <mergeCell ref="E5:J5"/>
    <mergeCell ref="K5:N5"/>
    <mergeCell ref="O5:X5"/>
    <mergeCell ref="Y5:AD5"/>
    <mergeCell ref="V6:X6"/>
    <mergeCell ref="Y6:AB6"/>
    <mergeCell ref="AC6:AD6"/>
    <mergeCell ref="AA7:AB7"/>
    <mergeCell ref="AK5:AK15"/>
    <mergeCell ref="F6:H6"/>
    <mergeCell ref="I6:I7"/>
    <mergeCell ref="J6:J7"/>
    <mergeCell ref="K6:L6"/>
    <mergeCell ref="M6:N6"/>
    <mergeCell ref="O6:P7"/>
    <mergeCell ref="Q6:R7"/>
    <mergeCell ref="S6:U6"/>
    <mergeCell ref="AE5:AJ5"/>
    <mergeCell ref="AE6:AE7"/>
    <mergeCell ref="AF6:AG6"/>
    <mergeCell ref="AH6:AH7"/>
    <mergeCell ref="AI6:AI7"/>
    <mergeCell ref="AJ6:AJ7"/>
    <mergeCell ref="Y7:Z7"/>
    <mergeCell ref="AC8:AD8"/>
    <mergeCell ref="AF8:AG8"/>
    <mergeCell ref="A9:C9"/>
    <mergeCell ref="A11:A15"/>
    <mergeCell ref="B11:C11"/>
    <mergeCell ref="B12:B13"/>
    <mergeCell ref="D13:D14"/>
    <mergeCell ref="E13:E14"/>
    <mergeCell ref="A8:C8"/>
    <mergeCell ref="E8:H8"/>
    <mergeCell ref="K8:L8"/>
    <mergeCell ref="M8:N8"/>
    <mergeCell ref="S8:U8"/>
    <mergeCell ref="V8:X8"/>
    <mergeCell ref="Q13:Q14"/>
    <mergeCell ref="F13:F14"/>
    <mergeCell ref="G13:G14"/>
    <mergeCell ref="H13:H14"/>
    <mergeCell ref="I13:I14"/>
    <mergeCell ref="J13:J14"/>
    <mergeCell ref="K13:K14"/>
    <mergeCell ref="L13:L14"/>
    <mergeCell ref="M13:M14"/>
    <mergeCell ref="N13:N14"/>
    <mergeCell ref="O13:O14"/>
    <mergeCell ref="P13:P14"/>
    <mergeCell ref="AC13:AC14"/>
    <mergeCell ref="R13:R14"/>
    <mergeCell ref="S13:S14"/>
    <mergeCell ref="T13:T14"/>
    <mergeCell ref="U13:U14"/>
    <mergeCell ref="V13:V14"/>
    <mergeCell ref="W13:W14"/>
    <mergeCell ref="X13:X14"/>
    <mergeCell ref="Y13:Y14"/>
    <mergeCell ref="Z13:Z14"/>
    <mergeCell ref="AA13:AA14"/>
    <mergeCell ref="AB13:AB14"/>
    <mergeCell ref="AJ13:AJ14"/>
    <mergeCell ref="B14:C14"/>
    <mergeCell ref="B15:C15"/>
    <mergeCell ref="B10:C10"/>
    <mergeCell ref="F1:H1"/>
    <mergeCell ref="I1:I2"/>
    <mergeCell ref="J1:J2"/>
    <mergeCell ref="K1:L1"/>
    <mergeCell ref="M1:N1"/>
    <mergeCell ref="O1:P2"/>
    <mergeCell ref="AD13:AD14"/>
    <mergeCell ref="AE13:AE14"/>
    <mergeCell ref="AF13:AF14"/>
    <mergeCell ref="AG13:AG14"/>
    <mergeCell ref="AH13:AH14"/>
    <mergeCell ref="AI13:AI14"/>
    <mergeCell ref="E1:E2"/>
    <mergeCell ref="AF1:AG1"/>
    <mergeCell ref="AH1:AH2"/>
    <mergeCell ref="AI1:AI2"/>
    <mergeCell ref="AJ1:AJ2"/>
    <mergeCell ref="Y2:Z2"/>
    <mergeCell ref="AA2:AB2"/>
    <mergeCell ref="Q1:R2"/>
    <mergeCell ref="S1:U1"/>
    <mergeCell ref="V1:X1"/>
    <mergeCell ref="Y1:AB1"/>
    <mergeCell ref="AC1:AD1"/>
    <mergeCell ref="AE1:AE2"/>
  </mergeCells>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6</vt:i4>
      </vt:variant>
    </vt:vector>
  </HeadingPairs>
  <TitlesOfParts>
    <vt:vector size="14" baseType="lpstr">
      <vt:lpstr>【非表示】利用許可書</vt:lpstr>
      <vt:lpstr>入力シート</vt:lpstr>
      <vt:lpstr>【記入不要】利用申請書</vt:lpstr>
      <vt:lpstr>活動日程表【日帰り利用版】</vt:lpstr>
      <vt:lpstr>【変更】入力シート</vt:lpstr>
      <vt:lpstr>利用変更申請書</vt:lpstr>
      <vt:lpstr>【非表示】利用変更許可書</vt:lpstr>
      <vt:lpstr>(触らない）使用料金</vt:lpstr>
      <vt:lpstr>【記入不要】利用申請書!Print_Area</vt:lpstr>
      <vt:lpstr>【非表示】利用許可書!Print_Area</vt:lpstr>
      <vt:lpstr>【非表示】利用変更許可書!Print_Area</vt:lpstr>
      <vt:lpstr>活動日程表【日帰り利用版】!Print_Area</vt:lpstr>
      <vt:lpstr>利用変更申請書!Print_Area</vt:lpstr>
      <vt:lpstr>料金表１</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2022-01-14T01:17:57Z</dcterms:created>
  <dcterms:modified xsi:type="dcterms:W3CDTF">2025-04-07T01:21:18Z</dcterms:modified>
</cp:coreProperties>
</file>