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8\"/>
    </mc:Choice>
  </mc:AlternateContent>
  <bookViews>
    <workbookView xWindow="8760" yWindow="15" windowWidth="6420" windowHeight="7590"/>
  </bookViews>
  <sheets>
    <sheet name="第９表" sheetId="1" r:id="rId1"/>
    <sheet name="確認" sheetId="4" state="hidden" r:id="rId2"/>
  </sheets>
  <definedNames>
    <definedName name="_xlnm.Print_Area" localSheetId="1">確認!$B$1:$U$27</definedName>
  </definedNames>
  <calcPr calcId="152511"/>
</workbook>
</file>

<file path=xl/calcChain.xml><?xml version="1.0" encoding="utf-8"?>
<calcChain xmlns="http://schemas.openxmlformats.org/spreadsheetml/2006/main">
  <c r="AJ8" i="4" l="1"/>
  <c r="AI8" i="4"/>
  <c r="AH8" i="4"/>
  <c r="AG8" i="4"/>
  <c r="AF8" i="4"/>
  <c r="AE8" i="4"/>
  <c r="AD8" i="4"/>
  <c r="AC8" i="4"/>
  <c r="AB8" i="4"/>
  <c r="AA8" i="4"/>
  <c r="Z8" i="4"/>
  <c r="Y8" i="4"/>
  <c r="X8" i="4"/>
  <c r="J10" i="4"/>
  <c r="K10" i="4"/>
  <c r="G10" i="4" s="1"/>
  <c r="L10" i="4"/>
  <c r="M10" i="4"/>
  <c r="N10" i="4"/>
  <c r="O10" i="4"/>
  <c r="P10" i="4"/>
  <c r="Q10" i="4"/>
  <c r="R10" i="4"/>
  <c r="S10" i="4"/>
  <c r="T10" i="4"/>
  <c r="U10" i="4"/>
  <c r="U7" i="4" s="1"/>
  <c r="F10" i="4"/>
  <c r="J9" i="4"/>
  <c r="K9" i="4"/>
  <c r="L9" i="4"/>
  <c r="M9" i="4"/>
  <c r="N9" i="4"/>
  <c r="O9" i="4"/>
  <c r="P9" i="4"/>
  <c r="Q9" i="4"/>
  <c r="R9" i="4"/>
  <c r="S9" i="4"/>
  <c r="T9" i="4"/>
  <c r="U9" i="4"/>
  <c r="G9" i="4"/>
  <c r="AL9" i="4" s="1"/>
  <c r="F9" i="4"/>
  <c r="H9" i="4"/>
  <c r="J11" i="4"/>
  <c r="K11" i="4"/>
  <c r="G11" i="4" s="1"/>
  <c r="L11" i="4"/>
  <c r="M11" i="4"/>
  <c r="N11" i="4"/>
  <c r="O11" i="4"/>
  <c r="P11" i="4"/>
  <c r="Q11" i="4"/>
  <c r="R11" i="4"/>
  <c r="S11" i="4"/>
  <c r="T11" i="4"/>
  <c r="U11" i="4"/>
  <c r="F11" i="4"/>
  <c r="J12" i="4"/>
  <c r="K12" i="4"/>
  <c r="L12" i="4"/>
  <c r="M12" i="4"/>
  <c r="N12" i="4"/>
  <c r="O12" i="4"/>
  <c r="P12" i="4"/>
  <c r="Q12" i="4"/>
  <c r="R12" i="4"/>
  <c r="S12" i="4"/>
  <c r="T12" i="4"/>
  <c r="U12" i="4"/>
  <c r="G12" i="4"/>
  <c r="AL12" i="4" s="1"/>
  <c r="F12" i="4"/>
  <c r="H12" i="4"/>
  <c r="J13" i="4"/>
  <c r="K13" i="4"/>
  <c r="G13" i="4" s="1"/>
  <c r="L13" i="4"/>
  <c r="M13" i="4"/>
  <c r="N13" i="4"/>
  <c r="O13" i="4"/>
  <c r="P13" i="4"/>
  <c r="Q13" i="4"/>
  <c r="R13" i="4"/>
  <c r="S13" i="4"/>
  <c r="T13" i="4"/>
  <c r="U13" i="4"/>
  <c r="F13" i="4"/>
  <c r="J14" i="4"/>
  <c r="K14" i="4"/>
  <c r="L14" i="4"/>
  <c r="M14" i="4"/>
  <c r="N14" i="4"/>
  <c r="O14" i="4"/>
  <c r="P14" i="4"/>
  <c r="Q14" i="4"/>
  <c r="R14" i="4"/>
  <c r="S14" i="4"/>
  <c r="T14" i="4"/>
  <c r="U14" i="4"/>
  <c r="G14" i="4"/>
  <c r="AL14" i="4" s="1"/>
  <c r="F14" i="4"/>
  <c r="H14" i="4"/>
  <c r="J15" i="4"/>
  <c r="K15" i="4"/>
  <c r="G15" i="4" s="1"/>
  <c r="L15" i="4"/>
  <c r="M15" i="4"/>
  <c r="N15" i="4"/>
  <c r="O15" i="4"/>
  <c r="P15" i="4"/>
  <c r="Q15" i="4"/>
  <c r="R15" i="4"/>
  <c r="S15" i="4"/>
  <c r="T15" i="4"/>
  <c r="U15" i="4"/>
  <c r="F15" i="4"/>
  <c r="J16" i="4"/>
  <c r="K16" i="4"/>
  <c r="L16" i="4"/>
  <c r="M16" i="4"/>
  <c r="N16" i="4"/>
  <c r="O16" i="4"/>
  <c r="P16" i="4"/>
  <c r="Q16" i="4"/>
  <c r="R16" i="4"/>
  <c r="S16" i="4"/>
  <c r="T16" i="4"/>
  <c r="U16" i="4"/>
  <c r="G16" i="4"/>
  <c r="AL16" i="4" s="1"/>
  <c r="F16" i="4"/>
  <c r="H16" i="4"/>
  <c r="J17" i="4"/>
  <c r="J8" i="4" s="1"/>
  <c r="K17" i="4"/>
  <c r="G17" i="4" s="1"/>
  <c r="L17" i="4"/>
  <c r="L8" i="4" s="1"/>
  <c r="M17" i="4"/>
  <c r="N17" i="4"/>
  <c r="O17" i="4"/>
  <c r="P17" i="4"/>
  <c r="P8" i="4" s="1"/>
  <c r="Q17" i="4"/>
  <c r="R17" i="4"/>
  <c r="S17" i="4"/>
  <c r="T17" i="4"/>
  <c r="T8" i="4" s="1"/>
  <c r="U17" i="4"/>
  <c r="F17" i="4"/>
  <c r="J18" i="4"/>
  <c r="K18" i="4"/>
  <c r="L18" i="4"/>
  <c r="M18" i="4"/>
  <c r="N18" i="4"/>
  <c r="N8" i="4" s="1"/>
  <c r="O18" i="4"/>
  <c r="P18" i="4"/>
  <c r="Q18" i="4"/>
  <c r="R18" i="4"/>
  <c r="R8" i="4" s="1"/>
  <c r="S18" i="4"/>
  <c r="T18" i="4"/>
  <c r="U18" i="4"/>
  <c r="G18" i="4"/>
  <c r="AL18" i="4" s="1"/>
  <c r="F18" i="4"/>
  <c r="H18" i="4"/>
  <c r="J19" i="4"/>
  <c r="K19" i="4"/>
  <c r="G19" i="4" s="1"/>
  <c r="L19" i="4"/>
  <c r="M19" i="4"/>
  <c r="N19" i="4"/>
  <c r="O19" i="4"/>
  <c r="P19" i="4"/>
  <c r="Q19" i="4"/>
  <c r="R19" i="4"/>
  <c r="S19" i="4"/>
  <c r="T19" i="4"/>
  <c r="U19" i="4"/>
  <c r="F19" i="4"/>
  <c r="J20" i="4"/>
  <c r="K20" i="4"/>
  <c r="L20" i="4"/>
  <c r="M20" i="4"/>
  <c r="N20" i="4"/>
  <c r="O20" i="4"/>
  <c r="P20" i="4"/>
  <c r="Q20" i="4"/>
  <c r="R20" i="4"/>
  <c r="S20" i="4"/>
  <c r="T20" i="4"/>
  <c r="U20" i="4"/>
  <c r="G20" i="4"/>
  <c r="AL20" i="4" s="1"/>
  <c r="F20" i="4"/>
  <c r="H20" i="4"/>
  <c r="J21" i="4"/>
  <c r="K21" i="4"/>
  <c r="G21" i="4" s="1"/>
  <c r="L21" i="4"/>
  <c r="M21" i="4"/>
  <c r="N21" i="4"/>
  <c r="O21" i="4"/>
  <c r="P21" i="4"/>
  <c r="Q21" i="4"/>
  <c r="R21" i="4"/>
  <c r="S21" i="4"/>
  <c r="T21" i="4"/>
  <c r="U21" i="4"/>
  <c r="F21" i="4"/>
  <c r="J22" i="4"/>
  <c r="K22" i="4"/>
  <c r="L22" i="4"/>
  <c r="M22" i="4"/>
  <c r="N22" i="4"/>
  <c r="O22" i="4"/>
  <c r="P22" i="4"/>
  <c r="Q22" i="4"/>
  <c r="R22" i="4"/>
  <c r="S22" i="4"/>
  <c r="T22" i="4"/>
  <c r="U22" i="4"/>
  <c r="G22" i="4"/>
  <c r="AL22" i="4" s="1"/>
  <c r="F22" i="4"/>
  <c r="H22" i="4"/>
  <c r="J23" i="4"/>
  <c r="K23" i="4"/>
  <c r="G23" i="4" s="1"/>
  <c r="L23" i="4"/>
  <c r="M23" i="4"/>
  <c r="N23" i="4"/>
  <c r="O23" i="4"/>
  <c r="P23" i="4"/>
  <c r="Q23" i="4"/>
  <c r="R23" i="4"/>
  <c r="S23" i="4"/>
  <c r="T23" i="4"/>
  <c r="U23" i="4"/>
  <c r="F23" i="4"/>
  <c r="J24" i="4"/>
  <c r="K24" i="4"/>
  <c r="L24" i="4"/>
  <c r="M24" i="4"/>
  <c r="N24" i="4"/>
  <c r="O24" i="4"/>
  <c r="P24" i="4"/>
  <c r="Q24" i="4"/>
  <c r="R24" i="4"/>
  <c r="S24" i="4"/>
  <c r="T24" i="4"/>
  <c r="U24" i="4"/>
  <c r="G24" i="4"/>
  <c r="AL24" i="4" s="1"/>
  <c r="F24" i="4"/>
  <c r="H24" i="4"/>
  <c r="J25" i="4"/>
  <c r="K25" i="4"/>
  <c r="G25" i="4" s="1"/>
  <c r="L25" i="4"/>
  <c r="M25" i="4"/>
  <c r="N25" i="4"/>
  <c r="O25" i="4"/>
  <c r="P25" i="4"/>
  <c r="Q25" i="4"/>
  <c r="R25" i="4"/>
  <c r="S25" i="4"/>
  <c r="T25" i="4"/>
  <c r="U25" i="4"/>
  <c r="F25" i="4"/>
  <c r="T7" i="4"/>
  <c r="S7" i="4"/>
  <c r="R7" i="4"/>
  <c r="R6" i="4" s="1"/>
  <c r="Q7" i="4"/>
  <c r="P7" i="4"/>
  <c r="O7" i="4"/>
  <c r="N7" i="4"/>
  <c r="N6" i="4" s="1"/>
  <c r="M7" i="4"/>
  <c r="L7" i="4"/>
  <c r="K7" i="4"/>
  <c r="J7" i="4"/>
  <c r="AG7" i="4"/>
  <c r="AG6" i="4"/>
  <c r="F6" i="4" s="1"/>
  <c r="X7" i="4"/>
  <c r="X6" i="4"/>
  <c r="Y7" i="4"/>
  <c r="Y6" i="4"/>
  <c r="Z7" i="4"/>
  <c r="Z6" i="4"/>
  <c r="AA7" i="4"/>
  <c r="AA6" i="4"/>
  <c r="AB7" i="4"/>
  <c r="AB6" i="4"/>
  <c r="AC7" i="4"/>
  <c r="AC6" i="4"/>
  <c r="AD7" i="4"/>
  <c r="AD6" i="4"/>
  <c r="AE7" i="4"/>
  <c r="AE6" i="4"/>
  <c r="AF7" i="4"/>
  <c r="AF6" i="4"/>
  <c r="AH7" i="4"/>
  <c r="AH6" i="4"/>
  <c r="AI7" i="4"/>
  <c r="AI6" i="4"/>
  <c r="AJ7" i="4"/>
  <c r="AJ6" i="4"/>
  <c r="F7" i="4"/>
  <c r="F8" i="4"/>
  <c r="V9" i="4"/>
  <c r="V12" i="4"/>
  <c r="V14" i="4"/>
  <c r="V15" i="4"/>
  <c r="V16" i="4"/>
  <c r="V17" i="4"/>
  <c r="V18" i="4"/>
  <c r="V19" i="4"/>
  <c r="V20" i="4"/>
  <c r="V21" i="4"/>
  <c r="V22" i="4"/>
  <c r="V23" i="4"/>
  <c r="V24" i="4"/>
  <c r="V25" i="4"/>
  <c r="J6" i="4" l="1"/>
  <c r="L6" i="4"/>
  <c r="P6" i="4"/>
  <c r="T6" i="4"/>
  <c r="H25" i="4"/>
  <c r="AL25" i="4"/>
  <c r="H23" i="4"/>
  <c r="AL23" i="4"/>
  <c r="H21" i="4"/>
  <c r="AL21" i="4"/>
  <c r="H19" i="4"/>
  <c r="AL19" i="4"/>
  <c r="H17" i="4"/>
  <c r="AL17" i="4"/>
  <c r="G8" i="4"/>
  <c r="H15" i="4"/>
  <c r="AL15" i="4"/>
  <c r="H13" i="4"/>
  <c r="AL13" i="4"/>
  <c r="V13" i="4"/>
  <c r="H11" i="4"/>
  <c r="AL11" i="4"/>
  <c r="V11" i="4"/>
  <c r="H10" i="4"/>
  <c r="AL10" i="4"/>
  <c r="G7" i="4"/>
  <c r="V10" i="4"/>
  <c r="U8" i="4"/>
  <c r="U6" i="4" s="1"/>
  <c r="S8" i="4"/>
  <c r="S6" i="4" s="1"/>
  <c r="Q8" i="4"/>
  <c r="Q6" i="4" s="1"/>
  <c r="O8" i="4"/>
  <c r="O6" i="4" s="1"/>
  <c r="M8" i="4"/>
  <c r="M6" i="4" s="1"/>
  <c r="K8" i="4"/>
  <c r="K6" i="4" s="1"/>
  <c r="M5" i="4" l="1"/>
  <c r="Q5" i="4"/>
  <c r="U5" i="4"/>
  <c r="K5" i="4"/>
  <c r="N5" i="4"/>
  <c r="R5" i="4"/>
  <c r="O5" i="4"/>
  <c r="S5" i="4"/>
  <c r="G6" i="4"/>
  <c r="H7" i="4"/>
  <c r="AL7" i="4"/>
  <c r="I10" i="4"/>
  <c r="I12" i="4"/>
  <c r="I14" i="4"/>
  <c r="I16" i="4"/>
  <c r="I18" i="4"/>
  <c r="I20" i="4"/>
  <c r="I22" i="4"/>
  <c r="I24" i="4"/>
  <c r="I9" i="4"/>
  <c r="I11" i="4"/>
  <c r="AL8" i="4"/>
  <c r="H8" i="4"/>
  <c r="I17" i="4"/>
  <c r="I19" i="4"/>
  <c r="I21" i="4"/>
  <c r="I23" i="4"/>
  <c r="I25" i="4"/>
  <c r="J5" i="4"/>
  <c r="I13" i="4"/>
  <c r="I15" i="4"/>
  <c r="T5" i="4"/>
  <c r="P5" i="4"/>
  <c r="L5" i="4"/>
  <c r="AL6" i="4" l="1"/>
  <c r="H6" i="4"/>
</calcChain>
</file>

<file path=xl/sharedStrings.xml><?xml version="1.0" encoding="utf-8"?>
<sst xmlns="http://schemas.openxmlformats.org/spreadsheetml/2006/main" count="91" uniqueCount="57">
  <si>
    <t>世帯</t>
  </si>
  <si>
    <t>増減率</t>
  </si>
  <si>
    <t>世帯数</t>
  </si>
  <si>
    <t>増減</t>
  </si>
  <si>
    <t>（‰）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</si>
  <si>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</si>
  <si>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</si>
  <si>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</si>
  <si>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</si>
  <si>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</si>
  <si>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</si>
  <si>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</si>
  <si>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</si>
  <si>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</si>
  <si>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香川県</t>
  </si>
  <si>
    <t>市部</t>
  </si>
  <si>
    <t>郡部</t>
  </si>
  <si>
    <t>高松市</t>
  </si>
  <si>
    <t>丸亀市</t>
  </si>
  <si>
    <t>坂出市</t>
  </si>
  <si>
    <t>観音寺市</t>
  </si>
  <si>
    <t>小豆郡</t>
  </si>
  <si>
    <t>土庄町</t>
  </si>
  <si>
    <t>木田郡</t>
  </si>
  <si>
    <t>三木町</t>
  </si>
  <si>
    <t>香川郡</t>
  </si>
  <si>
    <t>直島町</t>
  </si>
  <si>
    <t>綾歌郡</t>
  </si>
  <si>
    <t>宇多津町</t>
  </si>
  <si>
    <t>仲多度郡</t>
  </si>
  <si>
    <t>琴平町</t>
  </si>
  <si>
    <t>多度津町</t>
  </si>
  <si>
    <t>増減率＝増減数／10月1日世帯数</t>
    <rPh sb="0" eb="3">
      <t>ゾウゲンリツ</t>
    </rPh>
    <rPh sb="4" eb="5">
      <t>ゾウ</t>
    </rPh>
    <rPh sb="5" eb="7">
      <t>ゲンスウ</t>
    </rPh>
    <rPh sb="8" eb="11">
      <t>１０ガツ</t>
    </rPh>
    <rPh sb="12" eb="13">
      <t>ニチ</t>
    </rPh>
    <rPh sb="13" eb="16">
      <t>セタイスウ</t>
    </rPh>
    <phoneticPr fontId="1"/>
  </si>
  <si>
    <t>三豊市</t>
    <rPh sb="0" eb="2">
      <t>ミトヨ</t>
    </rPh>
    <rPh sb="2" eb="3">
      <t>シ</t>
    </rPh>
    <phoneticPr fontId="1"/>
  </si>
  <si>
    <t>東かがわ市</t>
    <rPh sb="0" eb="1">
      <t>ヒガシ</t>
    </rPh>
    <rPh sb="4" eb="5">
      <t>シ</t>
    </rPh>
    <phoneticPr fontId="1"/>
  </si>
  <si>
    <t>小豆島町</t>
    <rPh sb="0" eb="3">
      <t>ショウドシマ</t>
    </rPh>
    <rPh sb="3" eb="4">
      <t>チョウ</t>
    </rPh>
    <phoneticPr fontId="1"/>
  </si>
  <si>
    <t>綾川町</t>
    <rPh sb="0" eb="1">
      <t>アヤ</t>
    </rPh>
    <rPh sb="1" eb="2">
      <t>ガワ</t>
    </rPh>
    <rPh sb="2" eb="3">
      <t>チョウ</t>
    </rPh>
    <phoneticPr fontId="1"/>
  </si>
  <si>
    <t>まんのう町</t>
    <rPh sb="4" eb="5">
      <t>チョウ</t>
    </rPh>
    <phoneticPr fontId="1"/>
  </si>
  <si>
    <t>（注）１．世帯数は、平成18年10月1日現在。</t>
    <rPh sb="14" eb="15">
      <t>ネン</t>
    </rPh>
    <rPh sb="17" eb="18">
      <t>ツキ</t>
    </rPh>
    <rPh sb="19" eb="20">
      <t>ヒ</t>
    </rPh>
    <rPh sb="20" eb="22">
      <t>ゲンザイ</t>
    </rPh>
    <phoneticPr fontId="1"/>
  </si>
  <si>
    <t>　　　２．平成19年1月1日現在の境域による。</t>
    <phoneticPr fontId="1"/>
  </si>
  <si>
    <t>市　　町</t>
    <phoneticPr fontId="1"/>
  </si>
  <si>
    <t xml:space="preserve"> 月　　　別　　　世　　　帯　　　増　　　減</t>
    <phoneticPr fontId="1"/>
  </si>
  <si>
    <t>10月</t>
    <phoneticPr fontId="1"/>
  </si>
  <si>
    <t>11月</t>
    <phoneticPr fontId="1"/>
  </si>
  <si>
    <t>12月</t>
    <phoneticPr fontId="1"/>
  </si>
  <si>
    <t>善通寺市</t>
    <rPh sb="0" eb="4">
      <t>ゼンツウジシ</t>
    </rPh>
    <phoneticPr fontId="1"/>
  </si>
  <si>
    <t>さぬき市</t>
    <phoneticPr fontId="1"/>
  </si>
  <si>
    <t>第９表　 市町別，月別世帯増減（平成18年）</t>
    <phoneticPr fontId="1"/>
  </si>
  <si>
    <t>市　　町</t>
    <phoneticPr fontId="1"/>
  </si>
  <si>
    <t xml:space="preserve"> 月　　　別　　　世　　　帯　　　増　　　減</t>
    <phoneticPr fontId="1"/>
  </si>
  <si>
    <t>10月</t>
    <phoneticPr fontId="1"/>
  </si>
  <si>
    <t>11月</t>
    <phoneticPr fontId="1"/>
  </si>
  <si>
    <t>12月</t>
    <phoneticPr fontId="1"/>
  </si>
  <si>
    <t>さぬき市</t>
    <phoneticPr fontId="1"/>
  </si>
  <si>
    <t>　　　２．平成19年1月1日現在の境域による。</t>
    <phoneticPr fontId="1"/>
  </si>
  <si>
    <t>増減率＝増減数／10月1日世帯数</t>
    <rPh sb="0" eb="3">
      <t>ゾウゲンリツ</t>
    </rPh>
    <rPh sb="4" eb="5">
      <t>ゾウ</t>
    </rPh>
    <rPh sb="5" eb="7">
      <t>ゲンスウ</t>
    </rPh>
    <rPh sb="8" eb="11">
      <t>１０ガツ</t>
    </rPh>
    <rPh sb="12" eb="13">
      <t>ニチ</t>
    </rPh>
    <rPh sb="13" eb="16">
      <t>セタイスウ</t>
    </rPh>
    <phoneticPr fontId="1"/>
  </si>
  <si>
    <t>第９表　 市町別、月別世帯増減（平成18年）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</si>
</sst>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;&quot;△&quot;#,##0"/>
  </numFmts>
  <fonts count="16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2"/>
      <color indexed="12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2" borderId="0"/>
    <xf numFmtId="3" fontId="2" fillId="2" borderId="0"/>
  </cellStyleXfs>
  <cellXfs count="109">
    <xf numFmtId="0" fontId="0" fillId="2" borderId="0" xfId="0" applyNumberFormat="1"/>
    <xf numFmtId="0" fontId="5" fillId="2" borderId="0" xfId="0" applyNumberFormat="1" applyFont="1" applyAlignment="1">
      <alignment horizontal="centerContinuous"/>
    </xf>
    <xf numFmtId="0" fontId="5" fillId="2" borderId="0" xfId="0" applyNumberFormat="1" applyFont="1"/>
    <xf numFmtId="3" fontId="5" fillId="2" borderId="0" xfId="0" applyNumberFormat="1" applyFont="1"/>
    <xf numFmtId="0" fontId="6" fillId="2" borderId="0" xfId="0" applyNumberFormat="1" applyFont="1"/>
    <xf numFmtId="0" fontId="7" fillId="2" borderId="0" xfId="0" applyNumberFormat="1" applyFont="1"/>
    <xf numFmtId="177" fontId="4" fillId="3" borderId="1" xfId="0" applyNumberFormat="1" applyFont="1" applyFill="1" applyBorder="1" applyAlignment="1" applyProtection="1">
      <alignment vertical="center"/>
      <protection locked="0"/>
    </xf>
    <xf numFmtId="56" fontId="5" fillId="2" borderId="2" xfId="0" applyNumberFormat="1" applyFont="1" applyBorder="1"/>
    <xf numFmtId="177" fontId="3" fillId="3" borderId="2" xfId="0" applyNumberFormat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vertical="center"/>
    </xf>
    <xf numFmtId="177" fontId="4" fillId="3" borderId="3" xfId="0" applyNumberFormat="1" applyFont="1" applyFill="1" applyBorder="1" applyAlignment="1" applyProtection="1">
      <alignment vertical="center"/>
      <protection locked="0"/>
    </xf>
    <xf numFmtId="3" fontId="4" fillId="3" borderId="3" xfId="1" applyFont="1" applyFill="1" applyBorder="1" applyAlignment="1">
      <alignment vertical="center"/>
    </xf>
    <xf numFmtId="3" fontId="4" fillId="3" borderId="4" xfId="1" applyFont="1" applyFill="1" applyBorder="1" applyAlignment="1">
      <alignment vertical="center"/>
    </xf>
    <xf numFmtId="177" fontId="3" fillId="3" borderId="5" xfId="0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3" fontId="4" fillId="3" borderId="1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2" borderId="0" xfId="0" applyNumberFormat="1" applyFont="1" applyBorder="1" applyAlignment="1">
      <alignment horizontal="distributed" vertical="center"/>
    </xf>
    <xf numFmtId="0" fontId="8" fillId="2" borderId="0" xfId="0" applyNumberFormat="1" applyFont="1" applyBorder="1" applyAlignment="1">
      <alignment horizontal="centerContinuous" vertical="center"/>
    </xf>
    <xf numFmtId="0" fontId="11" fillId="2" borderId="0" xfId="0" applyNumberFormat="1" applyFont="1" applyAlignment="1">
      <alignment horizontal="centerContinuous"/>
    </xf>
    <xf numFmtId="0" fontId="12" fillId="2" borderId="0" xfId="0" applyNumberFormat="1" applyFont="1"/>
    <xf numFmtId="0" fontId="12" fillId="2" borderId="0" xfId="0" applyNumberFormat="1" applyFont="1" applyBorder="1"/>
    <xf numFmtId="3" fontId="13" fillId="2" borderId="0" xfId="0" applyNumberFormat="1" applyFont="1" applyBorder="1"/>
    <xf numFmtId="0" fontId="13" fillId="2" borderId="0" xfId="0" applyNumberFormat="1" applyFont="1" applyBorder="1"/>
    <xf numFmtId="0" fontId="8" fillId="2" borderId="6" xfId="0" applyNumberFormat="1" applyFont="1" applyBorder="1" applyAlignment="1">
      <alignment horizontal="center" vertical="center"/>
    </xf>
    <xf numFmtId="3" fontId="8" fillId="2" borderId="7" xfId="0" applyNumberFormat="1" applyFont="1" applyBorder="1" applyAlignment="1">
      <alignment vertical="center"/>
    </xf>
    <xf numFmtId="3" fontId="8" fillId="2" borderId="7" xfId="0" applyNumberFormat="1" applyFont="1" applyBorder="1" applyAlignment="1" applyProtection="1">
      <alignment horizontal="right" vertical="center"/>
      <protection locked="0"/>
    </xf>
    <xf numFmtId="176" fontId="8" fillId="2" borderId="7" xfId="0" applyNumberFormat="1" applyFont="1" applyBorder="1" applyAlignment="1" applyProtection="1">
      <alignment vertical="center"/>
      <protection locked="0"/>
    </xf>
    <xf numFmtId="0" fontId="8" fillId="2" borderId="8" xfId="0" applyNumberFormat="1" applyFont="1" applyBorder="1" applyAlignment="1">
      <alignment horizontal="center" vertical="center"/>
    </xf>
    <xf numFmtId="3" fontId="8" fillId="2" borderId="7" xfId="0" applyNumberFormat="1" applyFont="1" applyBorder="1" applyAlignment="1">
      <alignment horizontal="right" vertical="center"/>
    </xf>
    <xf numFmtId="3" fontId="8" fillId="2" borderId="9" xfId="0" applyNumberFormat="1" applyFont="1" applyBorder="1" applyAlignment="1">
      <alignment horizontal="right" vertical="center"/>
    </xf>
    <xf numFmtId="3" fontId="8" fillId="2" borderId="9" xfId="0" applyNumberFormat="1" applyFont="1" applyBorder="1" applyAlignment="1">
      <alignment vertical="center"/>
    </xf>
    <xf numFmtId="176" fontId="8" fillId="2" borderId="9" xfId="0" applyNumberFormat="1" applyFont="1" applyBorder="1" applyAlignment="1" applyProtection="1">
      <alignment vertical="center"/>
      <protection locked="0"/>
    </xf>
    <xf numFmtId="3" fontId="8" fillId="2" borderId="10" xfId="0" applyNumberFormat="1" applyFont="1" applyBorder="1" applyAlignment="1">
      <alignment horizontal="right" vertical="center"/>
    </xf>
    <xf numFmtId="3" fontId="8" fillId="2" borderId="10" xfId="0" applyNumberFormat="1" applyFont="1" applyBorder="1" applyAlignment="1">
      <alignment vertical="center"/>
    </xf>
    <xf numFmtId="176" fontId="8" fillId="2" borderId="10" xfId="0" applyNumberFormat="1" applyFont="1" applyBorder="1" applyAlignment="1" applyProtection="1">
      <alignment vertical="center"/>
      <protection locked="0"/>
    </xf>
    <xf numFmtId="3" fontId="8" fillId="2" borderId="11" xfId="0" applyNumberFormat="1" applyFont="1" applyBorder="1" applyAlignment="1">
      <alignment vertical="center"/>
    </xf>
    <xf numFmtId="176" fontId="8" fillId="2" borderId="11" xfId="0" applyNumberFormat="1" applyFont="1" applyBorder="1" applyAlignment="1" applyProtection="1">
      <alignment vertical="center"/>
      <protection locked="0"/>
    </xf>
    <xf numFmtId="3" fontId="8" fillId="2" borderId="11" xfId="0" applyNumberFormat="1" applyFont="1" applyBorder="1" applyAlignment="1" applyProtection="1">
      <alignment horizontal="right" vertical="center"/>
      <protection locked="0"/>
    </xf>
    <xf numFmtId="0" fontId="8" fillId="2" borderId="12" xfId="0" applyNumberFormat="1" applyFont="1" applyBorder="1" applyAlignment="1">
      <alignment horizontal="center" vertical="center"/>
    </xf>
    <xf numFmtId="3" fontId="8" fillId="2" borderId="13" xfId="0" applyNumberFormat="1" applyFont="1" applyBorder="1" applyAlignment="1">
      <alignment horizontal="right" vertical="center"/>
    </xf>
    <xf numFmtId="3" fontId="8" fillId="2" borderId="14" xfId="0" applyNumberFormat="1" applyFont="1" applyBorder="1" applyAlignment="1">
      <alignment horizontal="right" vertical="center"/>
    </xf>
    <xf numFmtId="3" fontId="8" fillId="2" borderId="15" xfId="0" applyNumberFormat="1" applyFont="1" applyBorder="1" applyAlignment="1">
      <alignment vertical="center"/>
    </xf>
    <xf numFmtId="3" fontId="8" fillId="2" borderId="15" xfId="0" applyNumberFormat="1" applyFont="1" applyBorder="1" applyAlignment="1" applyProtection="1">
      <alignment vertical="center"/>
      <protection locked="0"/>
    </xf>
    <xf numFmtId="3" fontId="8" fillId="2" borderId="16" xfId="0" applyNumberFormat="1" applyFont="1" applyBorder="1" applyAlignment="1" applyProtection="1">
      <alignment vertical="center"/>
      <protection locked="0"/>
    </xf>
    <xf numFmtId="0" fontId="10" fillId="2" borderId="17" xfId="0" applyNumberFormat="1" applyFont="1" applyBorder="1" applyAlignment="1">
      <alignment vertical="center"/>
    </xf>
    <xf numFmtId="0" fontId="10" fillId="2" borderId="18" xfId="0" applyNumberFormat="1" applyFont="1" applyBorder="1" applyAlignment="1">
      <alignment vertical="center"/>
    </xf>
    <xf numFmtId="0" fontId="10" fillId="2" borderId="19" xfId="0" applyNumberFormat="1" applyFont="1" applyBorder="1" applyAlignment="1">
      <alignment vertical="center"/>
    </xf>
    <xf numFmtId="0" fontId="8" fillId="2" borderId="20" xfId="0" applyNumberFormat="1" applyFont="1" applyBorder="1" applyAlignment="1">
      <alignment horizontal="centerContinuous" vertical="center"/>
    </xf>
    <xf numFmtId="0" fontId="8" fillId="2" borderId="20" xfId="0" applyNumberFormat="1" applyFont="1" applyBorder="1" applyAlignment="1">
      <alignment horizontal="distributed" vertical="center"/>
    </xf>
    <xf numFmtId="0" fontId="10" fillId="2" borderId="21" xfId="0" applyNumberFormat="1" applyFont="1" applyBorder="1" applyAlignment="1">
      <alignment vertical="center"/>
    </xf>
    <xf numFmtId="3" fontId="8" fillId="2" borderId="15" xfId="0" applyNumberFormat="1" applyFont="1" applyBorder="1" applyAlignment="1" applyProtection="1">
      <alignment horizontal="right" vertical="center"/>
      <protection locked="0"/>
    </xf>
    <xf numFmtId="3" fontId="8" fillId="2" borderId="16" xfId="0" applyNumberFormat="1" applyFont="1" applyBorder="1" applyAlignment="1" applyProtection="1">
      <alignment horizontal="right" vertical="center"/>
      <protection locked="0"/>
    </xf>
    <xf numFmtId="3" fontId="8" fillId="2" borderId="15" xfId="0" applyNumberFormat="1" applyFont="1" applyBorder="1" applyAlignment="1">
      <alignment horizontal="right" vertical="center"/>
    </xf>
    <xf numFmtId="0" fontId="8" fillId="2" borderId="22" xfId="0" applyNumberFormat="1" applyFont="1" applyBorder="1" applyAlignment="1">
      <alignment horizontal="center" vertical="center"/>
    </xf>
    <xf numFmtId="0" fontId="9" fillId="2" borderId="23" xfId="0" applyNumberFormat="1" applyFont="1" applyBorder="1" applyAlignment="1">
      <alignment vertical="center"/>
    </xf>
    <xf numFmtId="3" fontId="8" fillId="2" borderId="24" xfId="0" applyNumberFormat="1" applyFont="1" applyBorder="1" applyAlignment="1">
      <alignment horizontal="right" vertical="center"/>
    </xf>
    <xf numFmtId="0" fontId="9" fillId="2" borderId="25" xfId="0" applyNumberFormat="1" applyFont="1" applyBorder="1" applyAlignment="1">
      <alignment vertical="center"/>
    </xf>
    <xf numFmtId="3" fontId="8" fillId="2" borderId="26" xfId="0" applyNumberFormat="1" applyFont="1" applyBorder="1" applyAlignment="1">
      <alignment horizontal="right" vertical="center"/>
    </xf>
    <xf numFmtId="0" fontId="9" fillId="2" borderId="0" xfId="0" applyNumberFormat="1" applyFont="1" applyBorder="1" applyAlignment="1">
      <alignment vertical="center"/>
    </xf>
    <xf numFmtId="3" fontId="8" fillId="2" borderId="27" xfId="0" applyNumberFormat="1" applyFont="1" applyBorder="1" applyAlignment="1" applyProtection="1">
      <alignment horizontal="right" vertical="center"/>
      <protection locked="0"/>
    </xf>
    <xf numFmtId="0" fontId="9" fillId="2" borderId="20" xfId="0" applyNumberFormat="1" applyFont="1" applyBorder="1" applyAlignment="1">
      <alignment vertical="center"/>
    </xf>
    <xf numFmtId="3" fontId="8" fillId="2" borderId="28" xfId="0" applyNumberFormat="1" applyFont="1" applyBorder="1" applyAlignment="1" applyProtection="1">
      <alignment horizontal="right" vertical="center"/>
      <protection locked="0"/>
    </xf>
    <xf numFmtId="0" fontId="9" fillId="2" borderId="29" xfId="0" applyNumberFormat="1" applyFont="1" applyBorder="1" applyAlignment="1">
      <alignment vertical="center"/>
    </xf>
    <xf numFmtId="0" fontId="8" fillId="2" borderId="29" xfId="0" applyNumberFormat="1" applyFont="1" applyBorder="1" applyAlignment="1">
      <alignment horizontal="centerContinuous" vertical="center"/>
    </xf>
    <xf numFmtId="0" fontId="8" fillId="2" borderId="29" xfId="0" applyNumberFormat="1" applyFont="1" applyBorder="1" applyAlignment="1">
      <alignment horizontal="distributed" vertical="center"/>
    </xf>
    <xf numFmtId="0" fontId="10" fillId="2" borderId="30" xfId="0" applyNumberFormat="1" applyFont="1" applyBorder="1" applyAlignment="1">
      <alignment vertical="center"/>
    </xf>
    <xf numFmtId="3" fontId="8" fillId="2" borderId="31" xfId="0" applyNumberFormat="1" applyFont="1" applyBorder="1" applyAlignment="1" applyProtection="1">
      <alignment vertical="center"/>
      <protection locked="0"/>
    </xf>
    <xf numFmtId="3" fontId="8" fillId="2" borderId="32" xfId="0" applyNumberFormat="1" applyFont="1" applyBorder="1" applyAlignment="1">
      <alignment vertical="center"/>
    </xf>
    <xf numFmtId="176" fontId="8" fillId="2" borderId="32" xfId="0" applyNumberFormat="1" applyFont="1" applyBorder="1" applyAlignment="1" applyProtection="1">
      <alignment vertical="center"/>
      <protection locked="0"/>
    </xf>
    <xf numFmtId="3" fontId="8" fillId="2" borderId="31" xfId="0" applyNumberFormat="1" applyFont="1" applyBorder="1" applyAlignment="1" applyProtection="1">
      <alignment horizontal="right" vertical="center"/>
      <protection locked="0"/>
    </xf>
    <xf numFmtId="3" fontId="8" fillId="2" borderId="32" xfId="0" applyNumberFormat="1" applyFont="1" applyBorder="1" applyAlignment="1" applyProtection="1">
      <alignment horizontal="right" vertical="center"/>
      <protection locked="0"/>
    </xf>
    <xf numFmtId="3" fontId="8" fillId="2" borderId="33" xfId="0" applyNumberFormat="1" applyFont="1" applyBorder="1" applyAlignment="1" applyProtection="1">
      <alignment horizontal="right" vertical="center"/>
      <protection locked="0"/>
    </xf>
    <xf numFmtId="0" fontId="8" fillId="2" borderId="0" xfId="0" applyNumberFormat="1" applyFont="1" applyBorder="1" applyAlignment="1">
      <alignment horizontal="center" vertical="center"/>
    </xf>
    <xf numFmtId="0" fontId="8" fillId="2" borderId="19" xfId="0" applyNumberFormat="1" applyFont="1" applyBorder="1" applyAlignment="1">
      <alignment horizontal="center" vertical="center"/>
    </xf>
    <xf numFmtId="0" fontId="8" fillId="2" borderId="15" xfId="0" applyNumberFormat="1" applyFont="1" applyBorder="1" applyAlignment="1">
      <alignment horizontal="center" vertical="center"/>
    </xf>
    <xf numFmtId="0" fontId="8" fillId="2" borderId="7" xfId="0" applyNumberFormat="1" applyFont="1" applyBorder="1" applyAlignment="1">
      <alignment horizontal="center" vertical="center"/>
    </xf>
    <xf numFmtId="176" fontId="8" fillId="2" borderId="13" xfId="0" applyNumberFormat="1" applyFont="1" applyBorder="1" applyAlignment="1" applyProtection="1">
      <alignment vertical="center"/>
      <protection locked="0"/>
    </xf>
    <xf numFmtId="176" fontId="8" fillId="2" borderId="14" xfId="0" applyNumberFormat="1" applyFont="1" applyBorder="1" applyAlignment="1" applyProtection="1">
      <alignment vertical="center"/>
      <protection locked="0"/>
    </xf>
    <xf numFmtId="0" fontId="14" fillId="2" borderId="15" xfId="0" applyNumberFormat="1" applyFont="1" applyBorder="1" applyAlignment="1">
      <alignment horizontal="center" vertical="center"/>
    </xf>
    <xf numFmtId="0" fontId="14" fillId="2" borderId="7" xfId="0" applyNumberFormat="1" applyFont="1" applyBorder="1" applyAlignment="1">
      <alignment horizontal="center" vertical="center"/>
    </xf>
    <xf numFmtId="0" fontId="14" fillId="2" borderId="27" xfId="0" applyNumberFormat="1" applyFont="1" applyBorder="1" applyAlignment="1">
      <alignment horizontal="center" vertical="center"/>
    </xf>
    <xf numFmtId="1" fontId="15" fillId="2" borderId="15" xfId="0" applyNumberFormat="1" applyFont="1" applyBorder="1" applyAlignment="1" applyProtection="1">
      <alignment vertical="center"/>
      <protection locked="0"/>
    </xf>
    <xf numFmtId="0" fontId="8" fillId="2" borderId="34" xfId="0" applyNumberFormat="1" applyFont="1" applyBorder="1" applyAlignment="1">
      <alignment horizontal="center" vertical="center"/>
    </xf>
    <xf numFmtId="0" fontId="9" fillId="2" borderId="35" xfId="0" applyNumberFormat="1" applyFont="1" applyBorder="1" applyAlignment="1">
      <alignment vertical="center"/>
    </xf>
    <xf numFmtId="3" fontId="8" fillId="2" borderId="36" xfId="0" applyNumberFormat="1" applyFont="1" applyBorder="1" applyAlignment="1">
      <alignment horizontal="right" vertical="center"/>
    </xf>
    <xf numFmtId="0" fontId="9" fillId="2" borderId="37" xfId="0" applyNumberFormat="1" applyFont="1" applyBorder="1" applyAlignment="1">
      <alignment vertical="center"/>
    </xf>
    <xf numFmtId="3" fontId="8" fillId="2" borderId="38" xfId="0" applyNumberFormat="1" applyFont="1" applyBorder="1" applyAlignment="1">
      <alignment horizontal="right" vertical="center"/>
    </xf>
    <xf numFmtId="0" fontId="9" fillId="2" borderId="39" xfId="0" applyNumberFormat="1" applyFont="1" applyBorder="1" applyAlignment="1">
      <alignment vertical="center"/>
    </xf>
    <xf numFmtId="3" fontId="8" fillId="2" borderId="40" xfId="0" applyNumberFormat="1" applyFont="1" applyBorder="1" applyAlignment="1" applyProtection="1">
      <alignment horizontal="right" vertical="center"/>
      <protection locked="0"/>
    </xf>
    <xf numFmtId="0" fontId="9" fillId="2" borderId="41" xfId="0" applyNumberFormat="1" applyFont="1" applyBorder="1" applyAlignment="1">
      <alignment vertical="center"/>
    </xf>
    <xf numFmtId="3" fontId="8" fillId="2" borderId="42" xfId="0" applyNumberFormat="1" applyFont="1" applyBorder="1" applyAlignment="1" applyProtection="1">
      <alignment horizontal="right" vertical="center"/>
      <protection locked="0"/>
    </xf>
    <xf numFmtId="3" fontId="8" fillId="2" borderId="40" xfId="0" applyNumberFormat="1" applyFont="1" applyBorder="1" applyAlignment="1">
      <alignment horizontal="right" vertical="center"/>
    </xf>
    <xf numFmtId="0" fontId="9" fillId="2" borderId="43" xfId="0" applyNumberFormat="1" applyFont="1" applyBorder="1" applyAlignment="1">
      <alignment vertical="center"/>
    </xf>
    <xf numFmtId="3" fontId="8" fillId="2" borderId="44" xfId="0" applyNumberFormat="1" applyFont="1" applyBorder="1" applyAlignment="1" applyProtection="1">
      <alignment horizontal="right" vertical="center"/>
      <protection locked="0"/>
    </xf>
    <xf numFmtId="0" fontId="8" fillId="2" borderId="0" xfId="0" applyNumberFormat="1" applyFont="1" applyBorder="1" applyAlignment="1">
      <alignment horizontal="distributed" vertical="center"/>
    </xf>
    <xf numFmtId="0" fontId="8" fillId="2" borderId="48" xfId="0" applyNumberFormat="1" applyFont="1" applyBorder="1" applyAlignment="1">
      <alignment horizontal="center" vertical="center"/>
    </xf>
    <xf numFmtId="0" fontId="8" fillId="2" borderId="49" xfId="0" applyNumberFormat="1" applyFont="1" applyBorder="1" applyAlignment="1">
      <alignment horizontal="center" vertical="center"/>
    </xf>
    <xf numFmtId="0" fontId="8" fillId="2" borderId="50" xfId="0" applyNumberFormat="1" applyFont="1" applyBorder="1" applyAlignment="1">
      <alignment horizontal="center" vertical="center"/>
    </xf>
    <xf numFmtId="0" fontId="8" fillId="2" borderId="51" xfId="0" applyNumberFormat="1" applyFont="1" applyBorder="1" applyAlignment="1">
      <alignment horizontal="center" vertical="center"/>
    </xf>
    <xf numFmtId="0" fontId="8" fillId="2" borderId="52" xfId="0" applyNumberFormat="1" applyFont="1" applyBorder="1" applyAlignment="1">
      <alignment horizontal="center" vertical="center"/>
    </xf>
    <xf numFmtId="0" fontId="8" fillId="2" borderId="53" xfId="0" applyNumberFormat="1" applyFont="1" applyBorder="1" applyAlignment="1">
      <alignment horizontal="center" vertical="center"/>
    </xf>
    <xf numFmtId="0" fontId="8" fillId="2" borderId="23" xfId="0" applyNumberFormat="1" applyFont="1" applyBorder="1" applyAlignment="1">
      <alignment horizontal="distributed" vertical="center"/>
    </xf>
    <xf numFmtId="0" fontId="8" fillId="2" borderId="25" xfId="0" applyNumberFormat="1" applyFont="1" applyBorder="1" applyAlignment="1">
      <alignment horizontal="distributed" vertical="center"/>
    </xf>
    <xf numFmtId="0" fontId="8" fillId="2" borderId="45" xfId="0" applyNumberFormat="1" applyFont="1" applyBorder="1" applyAlignment="1">
      <alignment horizontal="center" vertical="center"/>
    </xf>
    <xf numFmtId="0" fontId="8" fillId="2" borderId="46" xfId="0" applyNumberFormat="1" applyFont="1" applyBorder="1" applyAlignment="1">
      <alignment horizontal="center" vertical="center"/>
    </xf>
    <xf numFmtId="0" fontId="8" fillId="2" borderId="47" xfId="0" applyNumberFormat="1" applyFont="1" applyBorder="1" applyAlignment="1">
      <alignment horizontal="center" vertical="center"/>
    </xf>
    <xf numFmtId="0" fontId="8" fillId="2" borderId="12" xfId="0" applyNumberFormat="1" applyFont="1" applyBorder="1" applyAlignment="1">
      <alignment horizontal="center" vertical="center"/>
    </xf>
    <xf numFmtId="0" fontId="8" fillId="2" borderId="54" xfId="0" applyNumberFormat="1" applyFont="1" applyBorder="1" applyAlignment="1">
      <alignment horizontal="center" vertical="center"/>
    </xf>
  </cellXfs>
  <cellStyles count="2">
    <cellStyle name="標準" xfId="0" builtinId="0"/>
    <cellStyle name="標準_第１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/>
  </sheetPr>
  <dimension ref="B1:AK35"/>
  <sheetViews>
    <sheetView tabSelected="1" showOutlineSymbols="0" zoomScale="75" zoomScaleNormal="75" zoomScaleSheetLayoutView="70" workbookViewId="0"/>
  </sheetViews>
  <sheetFormatPr defaultColWidth="10.75" defaultRowHeight="13.5" x14ac:dyDescent="0.15"/>
  <cols>
    <col min="1" max="1" width="1.75" style="2" customWidth="1"/>
    <col min="2" max="2" width="1" style="2" customWidth="1"/>
    <col min="3" max="3" width="1.625" style="2" customWidth="1"/>
    <col min="4" max="4" width="11.125" style="2" customWidth="1"/>
    <col min="5" max="5" width="1" style="2" customWidth="1"/>
    <col min="6" max="6" width="9.125" style="2" customWidth="1"/>
    <col min="7" max="8" width="7.625" style="2" customWidth="1"/>
    <col min="9" max="20" width="5.75" style="2" customWidth="1"/>
    <col min="21" max="21" width="6.75" style="20" customWidth="1"/>
    <col min="22" max="22" width="0" style="2" hidden="1" customWidth="1"/>
    <col min="23" max="35" width="8.625" style="2" hidden="1" customWidth="1"/>
    <col min="36" max="38" width="0" style="2" hidden="1" customWidth="1"/>
    <col min="39" max="16384" width="10.75" style="2"/>
  </cols>
  <sheetData>
    <row r="1" spans="2:37" ht="22.5" customHeight="1" x14ac:dyDescent="0.2">
      <c r="B1" s="19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37" ht="9.75" customHeight="1" thickBot="1" x14ac:dyDescent="0.2"/>
    <row r="3" spans="2:37" ht="27.75" customHeight="1" x14ac:dyDescent="0.15">
      <c r="B3" s="96" t="s">
        <v>40</v>
      </c>
      <c r="C3" s="97"/>
      <c r="D3" s="97"/>
      <c r="E3" s="98"/>
      <c r="F3" s="106" t="s">
        <v>2</v>
      </c>
      <c r="G3" s="54" t="s">
        <v>0</v>
      </c>
      <c r="H3" s="54" t="s">
        <v>1</v>
      </c>
      <c r="I3" s="104" t="s">
        <v>41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/>
      <c r="U3" s="21"/>
    </row>
    <row r="4" spans="2:37" ht="27.75" customHeight="1" x14ac:dyDescent="0.15">
      <c r="B4" s="99"/>
      <c r="C4" s="100"/>
      <c r="D4" s="100"/>
      <c r="E4" s="101"/>
      <c r="F4" s="107"/>
      <c r="G4" s="24" t="s">
        <v>3</v>
      </c>
      <c r="H4" s="24" t="s">
        <v>4</v>
      </c>
      <c r="I4" s="39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12</v>
      </c>
      <c r="Q4" s="24" t="s">
        <v>13</v>
      </c>
      <c r="R4" s="24" t="s">
        <v>42</v>
      </c>
      <c r="S4" s="24" t="s">
        <v>43</v>
      </c>
      <c r="T4" s="83" t="s">
        <v>44</v>
      </c>
      <c r="U4" s="21"/>
      <c r="W4" s="7">
        <v>37622</v>
      </c>
      <c r="X4" s="7">
        <v>37653</v>
      </c>
      <c r="Y4" s="7">
        <v>37681</v>
      </c>
      <c r="Z4" s="7">
        <v>37712</v>
      </c>
      <c r="AA4" s="7">
        <v>37742</v>
      </c>
      <c r="AB4" s="7">
        <v>37773</v>
      </c>
      <c r="AC4" s="7">
        <v>37803</v>
      </c>
      <c r="AD4" s="7">
        <v>37834</v>
      </c>
      <c r="AE4" s="7">
        <v>37865</v>
      </c>
      <c r="AF4" s="7">
        <v>37895</v>
      </c>
      <c r="AG4" s="7">
        <v>37926</v>
      </c>
      <c r="AH4" s="7">
        <v>37956</v>
      </c>
      <c r="AI4" s="7">
        <v>37987</v>
      </c>
    </row>
    <row r="5" spans="2:37" ht="27.75" customHeight="1" x14ac:dyDescent="0.15">
      <c r="B5" s="84"/>
      <c r="C5" s="102" t="s">
        <v>14</v>
      </c>
      <c r="D5" s="102"/>
      <c r="E5" s="45"/>
      <c r="F5" s="40">
        <v>382293</v>
      </c>
      <c r="G5" s="31">
        <v>4341</v>
      </c>
      <c r="H5" s="32">
        <v>11.4</v>
      </c>
      <c r="I5" s="40">
        <v>111</v>
      </c>
      <c r="J5" s="30">
        <v>496</v>
      </c>
      <c r="K5" s="30">
        <v>-79</v>
      </c>
      <c r="L5" s="30">
        <v>1793</v>
      </c>
      <c r="M5" s="30">
        <v>419</v>
      </c>
      <c r="N5" s="30">
        <v>163</v>
      </c>
      <c r="O5" s="30">
        <v>355</v>
      </c>
      <c r="P5" s="30">
        <v>367</v>
      </c>
      <c r="Q5" s="30">
        <v>-3</v>
      </c>
      <c r="R5" s="30">
        <v>378</v>
      </c>
      <c r="S5" s="30">
        <v>211</v>
      </c>
      <c r="T5" s="85">
        <v>130</v>
      </c>
      <c r="U5" s="22"/>
      <c r="V5" s="5"/>
      <c r="W5" s="8">
        <v>378671</v>
      </c>
      <c r="X5" s="8">
        <v>378782</v>
      </c>
      <c r="Y5" s="8">
        <v>379278</v>
      </c>
      <c r="Z5" s="8">
        <v>379199</v>
      </c>
      <c r="AA5" s="8">
        <v>380992</v>
      </c>
      <c r="AB5" s="8">
        <v>381411</v>
      </c>
      <c r="AC5" s="8">
        <v>381574</v>
      </c>
      <c r="AD5" s="8">
        <v>381929</v>
      </c>
      <c r="AE5" s="8">
        <v>382296</v>
      </c>
      <c r="AF5" s="8">
        <v>382293</v>
      </c>
      <c r="AG5" s="8">
        <v>382671</v>
      </c>
      <c r="AH5" s="8">
        <v>382882</v>
      </c>
      <c r="AI5" s="8">
        <v>383012</v>
      </c>
      <c r="AK5" s="3">
        <v>383012</v>
      </c>
    </row>
    <row r="6" spans="2:37" ht="27.75" customHeight="1" x14ac:dyDescent="0.15">
      <c r="B6" s="86"/>
      <c r="C6" s="103" t="s">
        <v>15</v>
      </c>
      <c r="D6" s="103"/>
      <c r="E6" s="46"/>
      <c r="F6" s="41">
        <v>321704</v>
      </c>
      <c r="G6" s="34">
        <v>3725</v>
      </c>
      <c r="H6" s="35">
        <v>11.6</v>
      </c>
      <c r="I6" s="41">
        <v>108</v>
      </c>
      <c r="J6" s="33">
        <v>401</v>
      </c>
      <c r="K6" s="33">
        <v>-100</v>
      </c>
      <c r="L6" s="33">
        <v>1627</v>
      </c>
      <c r="M6" s="33">
        <v>412</v>
      </c>
      <c r="N6" s="33">
        <v>112</v>
      </c>
      <c r="O6" s="33">
        <v>291</v>
      </c>
      <c r="P6" s="33">
        <v>339</v>
      </c>
      <c r="Q6" s="33">
        <v>-79</v>
      </c>
      <c r="R6" s="33">
        <v>331</v>
      </c>
      <c r="S6" s="33">
        <v>162</v>
      </c>
      <c r="T6" s="87">
        <v>121</v>
      </c>
      <c r="U6" s="23"/>
      <c r="V6" s="5"/>
      <c r="W6" s="8">
        <v>318593</v>
      </c>
      <c r="X6" s="8">
        <v>318701</v>
      </c>
      <c r="Y6" s="8">
        <v>319102</v>
      </c>
      <c r="Z6" s="8">
        <v>319002</v>
      </c>
      <c r="AA6" s="8">
        <v>320629</v>
      </c>
      <c r="AB6" s="8">
        <v>321041</v>
      </c>
      <c r="AC6" s="8">
        <v>321153</v>
      </c>
      <c r="AD6" s="8">
        <v>321444</v>
      </c>
      <c r="AE6" s="8">
        <v>321783</v>
      </c>
      <c r="AF6" s="8">
        <v>321704</v>
      </c>
      <c r="AG6" s="8">
        <v>322035</v>
      </c>
      <c r="AH6" s="8">
        <v>322197</v>
      </c>
      <c r="AI6" s="8">
        <v>322318</v>
      </c>
      <c r="AK6" s="3">
        <v>322318</v>
      </c>
    </row>
    <row r="7" spans="2:37" ht="27.75" customHeight="1" x14ac:dyDescent="0.15">
      <c r="B7" s="86"/>
      <c r="C7" s="103" t="s">
        <v>16</v>
      </c>
      <c r="D7" s="103"/>
      <c r="E7" s="46"/>
      <c r="F7" s="41">
        <v>60589</v>
      </c>
      <c r="G7" s="34">
        <v>616</v>
      </c>
      <c r="H7" s="35">
        <v>10.199999999999999</v>
      </c>
      <c r="I7" s="41">
        <v>3</v>
      </c>
      <c r="J7" s="33">
        <v>95</v>
      </c>
      <c r="K7" s="33">
        <v>21</v>
      </c>
      <c r="L7" s="33">
        <v>166</v>
      </c>
      <c r="M7" s="33">
        <v>7</v>
      </c>
      <c r="N7" s="33">
        <v>51</v>
      </c>
      <c r="O7" s="33">
        <v>64</v>
      </c>
      <c r="P7" s="33">
        <v>28</v>
      </c>
      <c r="Q7" s="33">
        <v>76</v>
      </c>
      <c r="R7" s="33">
        <v>47</v>
      </c>
      <c r="S7" s="33">
        <v>49</v>
      </c>
      <c r="T7" s="87">
        <v>9</v>
      </c>
      <c r="U7" s="23"/>
      <c r="V7" s="5"/>
      <c r="W7" s="8">
        <v>60078</v>
      </c>
      <c r="X7" s="8">
        <v>60081</v>
      </c>
      <c r="Y7" s="8">
        <v>60176</v>
      </c>
      <c r="Z7" s="8">
        <v>60197</v>
      </c>
      <c r="AA7" s="8">
        <v>60363</v>
      </c>
      <c r="AB7" s="8">
        <v>60370</v>
      </c>
      <c r="AC7" s="8">
        <v>60421</v>
      </c>
      <c r="AD7" s="8">
        <v>60485</v>
      </c>
      <c r="AE7" s="8">
        <v>60513</v>
      </c>
      <c r="AF7" s="8">
        <v>60589</v>
      </c>
      <c r="AG7" s="8">
        <v>60636</v>
      </c>
      <c r="AH7" s="8">
        <v>60685</v>
      </c>
      <c r="AI7" s="8">
        <v>60694</v>
      </c>
      <c r="AK7" s="3">
        <v>60694</v>
      </c>
    </row>
    <row r="8" spans="2:37" ht="27.75" customHeight="1" x14ac:dyDescent="0.15">
      <c r="B8" s="88"/>
      <c r="C8" s="17"/>
      <c r="D8" s="17" t="s">
        <v>17</v>
      </c>
      <c r="E8" s="47"/>
      <c r="F8" s="42">
        <v>167397</v>
      </c>
      <c r="G8" s="25">
        <v>2101</v>
      </c>
      <c r="H8" s="27">
        <v>12.6</v>
      </c>
      <c r="I8" s="51">
        <v>65</v>
      </c>
      <c r="J8" s="26">
        <v>238</v>
      </c>
      <c r="K8" s="26">
        <v>-317</v>
      </c>
      <c r="L8" s="26">
        <v>1082</v>
      </c>
      <c r="M8" s="26">
        <v>157</v>
      </c>
      <c r="N8" s="26">
        <v>94</v>
      </c>
      <c r="O8" s="26">
        <v>198</v>
      </c>
      <c r="P8" s="26">
        <v>216</v>
      </c>
      <c r="Q8" s="26">
        <v>-62</v>
      </c>
      <c r="R8" s="26">
        <v>180</v>
      </c>
      <c r="S8" s="26">
        <v>126</v>
      </c>
      <c r="T8" s="89">
        <v>124</v>
      </c>
      <c r="U8" s="22">
        <v>0</v>
      </c>
      <c r="V8" s="5"/>
      <c r="W8" s="9">
        <v>165726</v>
      </c>
      <c r="X8" s="10">
        <v>165791</v>
      </c>
      <c r="Y8" s="10">
        <v>166029</v>
      </c>
      <c r="Z8" s="9">
        <v>165712</v>
      </c>
      <c r="AA8" s="9">
        <v>166794</v>
      </c>
      <c r="AB8" s="9">
        <v>166951</v>
      </c>
      <c r="AC8" s="9">
        <v>167045</v>
      </c>
      <c r="AD8" s="9">
        <v>167243</v>
      </c>
      <c r="AE8" s="9">
        <v>167459</v>
      </c>
      <c r="AF8" s="9">
        <v>167397</v>
      </c>
      <c r="AG8" s="9">
        <v>167577</v>
      </c>
      <c r="AH8" s="9">
        <v>167703</v>
      </c>
      <c r="AI8" s="9">
        <v>167827</v>
      </c>
      <c r="AK8" s="3">
        <v>167827</v>
      </c>
    </row>
    <row r="9" spans="2:37" ht="27.75" customHeight="1" x14ac:dyDescent="0.15">
      <c r="B9" s="88"/>
      <c r="C9" s="18"/>
      <c r="D9" s="17" t="s">
        <v>18</v>
      </c>
      <c r="E9" s="47"/>
      <c r="F9" s="43">
        <v>41166</v>
      </c>
      <c r="G9" s="25">
        <v>527</v>
      </c>
      <c r="H9" s="27">
        <v>12.8</v>
      </c>
      <c r="I9" s="51">
        <v>58</v>
      </c>
      <c r="J9" s="26">
        <v>31</v>
      </c>
      <c r="K9" s="26">
        <v>63</v>
      </c>
      <c r="L9" s="26">
        <v>183</v>
      </c>
      <c r="M9" s="26">
        <v>98</v>
      </c>
      <c r="N9" s="26">
        <v>-52</v>
      </c>
      <c r="O9" s="26">
        <v>1</v>
      </c>
      <c r="P9" s="26">
        <v>48</v>
      </c>
      <c r="Q9" s="26">
        <v>-27</v>
      </c>
      <c r="R9" s="26">
        <v>89</v>
      </c>
      <c r="S9" s="26">
        <v>35</v>
      </c>
      <c r="T9" s="89">
        <v>0</v>
      </c>
      <c r="U9" s="22">
        <v>0</v>
      </c>
      <c r="V9" s="5"/>
      <c r="W9" s="11">
        <v>40763</v>
      </c>
      <c r="X9" s="10">
        <v>40821</v>
      </c>
      <c r="Y9" s="10">
        <v>40852</v>
      </c>
      <c r="Z9" s="11">
        <v>40915</v>
      </c>
      <c r="AA9" s="11">
        <v>41098</v>
      </c>
      <c r="AB9" s="11">
        <v>41196</v>
      </c>
      <c r="AC9" s="11">
        <v>41144</v>
      </c>
      <c r="AD9" s="11">
        <v>41145</v>
      </c>
      <c r="AE9" s="11">
        <v>41193</v>
      </c>
      <c r="AF9" s="11">
        <v>41166</v>
      </c>
      <c r="AG9" s="11">
        <v>41255</v>
      </c>
      <c r="AH9" s="11">
        <v>41290</v>
      </c>
      <c r="AI9" s="11">
        <v>41290</v>
      </c>
      <c r="AK9" s="3">
        <v>41290</v>
      </c>
    </row>
    <row r="10" spans="2:37" ht="27.75" customHeight="1" x14ac:dyDescent="0.15">
      <c r="B10" s="88"/>
      <c r="C10" s="18"/>
      <c r="D10" s="17" t="s">
        <v>19</v>
      </c>
      <c r="E10" s="47"/>
      <c r="F10" s="43">
        <v>21308</v>
      </c>
      <c r="G10" s="25">
        <v>235</v>
      </c>
      <c r="H10" s="27">
        <v>11</v>
      </c>
      <c r="I10" s="51">
        <v>3</v>
      </c>
      <c r="J10" s="26">
        <v>30</v>
      </c>
      <c r="K10" s="26">
        <v>70</v>
      </c>
      <c r="L10" s="26">
        <v>45</v>
      </c>
      <c r="M10" s="26">
        <v>13</v>
      </c>
      <c r="N10" s="26">
        <v>40</v>
      </c>
      <c r="O10" s="26">
        <v>24</v>
      </c>
      <c r="P10" s="26">
        <v>10</v>
      </c>
      <c r="Q10" s="26">
        <v>8</v>
      </c>
      <c r="R10" s="26">
        <v>-11</v>
      </c>
      <c r="S10" s="26">
        <v>-7</v>
      </c>
      <c r="T10" s="89">
        <v>10</v>
      </c>
      <c r="U10" s="22">
        <v>0</v>
      </c>
      <c r="V10" s="5"/>
      <c r="W10" s="11">
        <v>21065</v>
      </c>
      <c r="X10" s="10">
        <v>21068</v>
      </c>
      <c r="Y10" s="10">
        <v>21098</v>
      </c>
      <c r="Z10" s="11">
        <v>21168</v>
      </c>
      <c r="AA10" s="11">
        <v>21213</v>
      </c>
      <c r="AB10" s="11">
        <v>21226</v>
      </c>
      <c r="AC10" s="11">
        <v>21266</v>
      </c>
      <c r="AD10" s="11">
        <v>21290</v>
      </c>
      <c r="AE10" s="11">
        <v>21300</v>
      </c>
      <c r="AF10" s="11">
        <v>21308</v>
      </c>
      <c r="AG10" s="11">
        <v>21297</v>
      </c>
      <c r="AH10" s="11">
        <v>21290</v>
      </c>
      <c r="AI10" s="11">
        <v>21300</v>
      </c>
      <c r="AK10" s="3">
        <v>21300</v>
      </c>
    </row>
    <row r="11" spans="2:37" ht="27.75" customHeight="1" x14ac:dyDescent="0.15">
      <c r="B11" s="88"/>
      <c r="C11" s="18"/>
      <c r="D11" s="17" t="s">
        <v>45</v>
      </c>
      <c r="E11" s="47"/>
      <c r="F11" s="43">
        <v>13369</v>
      </c>
      <c r="G11" s="25">
        <v>110</v>
      </c>
      <c r="H11" s="27">
        <v>8.1999999999999993</v>
      </c>
      <c r="I11" s="51">
        <v>-1</v>
      </c>
      <c r="J11" s="26">
        <v>-7</v>
      </c>
      <c r="K11" s="26">
        <v>23</v>
      </c>
      <c r="L11" s="26">
        <v>21</v>
      </c>
      <c r="M11" s="26">
        <v>6</v>
      </c>
      <c r="N11" s="26">
        <v>11</v>
      </c>
      <c r="O11" s="26">
        <v>29</v>
      </c>
      <c r="P11" s="26">
        <v>17</v>
      </c>
      <c r="Q11" s="26">
        <v>-17</v>
      </c>
      <c r="R11" s="26">
        <v>24</v>
      </c>
      <c r="S11" s="26">
        <v>11</v>
      </c>
      <c r="T11" s="89">
        <v>-7</v>
      </c>
      <c r="U11" s="22">
        <v>0</v>
      </c>
      <c r="V11" s="5"/>
      <c r="W11" s="11">
        <v>13287</v>
      </c>
      <c r="X11" s="10">
        <v>13286</v>
      </c>
      <c r="Y11" s="10">
        <v>13279</v>
      </c>
      <c r="Z11" s="11">
        <v>13302</v>
      </c>
      <c r="AA11" s="11">
        <v>13323</v>
      </c>
      <c r="AB11" s="11">
        <v>13329</v>
      </c>
      <c r="AC11" s="11">
        <v>13340</v>
      </c>
      <c r="AD11" s="11">
        <v>13369</v>
      </c>
      <c r="AE11" s="11">
        <v>13386</v>
      </c>
      <c r="AF11" s="11">
        <v>13369</v>
      </c>
      <c r="AG11" s="11">
        <v>13393</v>
      </c>
      <c r="AH11" s="11">
        <v>13404</v>
      </c>
      <c r="AI11" s="11">
        <v>13397</v>
      </c>
      <c r="AK11" s="3">
        <v>13397</v>
      </c>
    </row>
    <row r="12" spans="2:37" ht="27.75" customHeight="1" x14ac:dyDescent="0.15">
      <c r="B12" s="88"/>
      <c r="C12" s="18"/>
      <c r="D12" s="17" t="s">
        <v>20</v>
      </c>
      <c r="E12" s="47"/>
      <c r="F12" s="43">
        <v>22156</v>
      </c>
      <c r="G12" s="25">
        <v>209</v>
      </c>
      <c r="H12" s="27">
        <v>9.4</v>
      </c>
      <c r="I12" s="51">
        <v>7</v>
      </c>
      <c r="J12" s="26">
        <v>20</v>
      </c>
      <c r="K12" s="26">
        <v>-21</v>
      </c>
      <c r="L12" s="26">
        <v>76</v>
      </c>
      <c r="M12" s="26">
        <v>76</v>
      </c>
      <c r="N12" s="26">
        <v>-2</v>
      </c>
      <c r="O12" s="26">
        <v>14</v>
      </c>
      <c r="P12" s="26">
        <v>7</v>
      </c>
      <c r="Q12" s="26">
        <v>12</v>
      </c>
      <c r="R12" s="26">
        <v>30</v>
      </c>
      <c r="S12" s="26">
        <v>0</v>
      </c>
      <c r="T12" s="89">
        <v>-10</v>
      </c>
      <c r="U12" s="22">
        <v>0</v>
      </c>
      <c r="V12" s="5"/>
      <c r="W12" s="11">
        <v>21967</v>
      </c>
      <c r="X12" s="10">
        <v>21974</v>
      </c>
      <c r="Y12" s="10">
        <v>21994</v>
      </c>
      <c r="Z12" s="11">
        <v>21973</v>
      </c>
      <c r="AA12" s="11">
        <v>22049</v>
      </c>
      <c r="AB12" s="11">
        <v>22125</v>
      </c>
      <c r="AC12" s="11">
        <v>22123</v>
      </c>
      <c r="AD12" s="11">
        <v>22137</v>
      </c>
      <c r="AE12" s="11">
        <v>22144</v>
      </c>
      <c r="AF12" s="11">
        <v>22156</v>
      </c>
      <c r="AG12" s="11">
        <v>22186</v>
      </c>
      <c r="AH12" s="11">
        <v>22186</v>
      </c>
      <c r="AI12" s="11">
        <v>22176</v>
      </c>
      <c r="AK12" s="3">
        <v>22176</v>
      </c>
    </row>
    <row r="13" spans="2:37" ht="27.75" customHeight="1" x14ac:dyDescent="0.15">
      <c r="B13" s="88"/>
      <c r="C13" s="18"/>
      <c r="D13" s="17" t="s">
        <v>46</v>
      </c>
      <c r="E13" s="47"/>
      <c r="F13" s="43">
        <v>20233</v>
      </c>
      <c r="G13" s="25">
        <v>171</v>
      </c>
      <c r="H13" s="27">
        <v>8.5</v>
      </c>
      <c r="I13" s="51">
        <v>-15</v>
      </c>
      <c r="J13" s="26">
        <v>25</v>
      </c>
      <c r="K13" s="26">
        <v>25</v>
      </c>
      <c r="L13" s="26">
        <v>86</v>
      </c>
      <c r="M13" s="26">
        <v>22</v>
      </c>
      <c r="N13" s="26">
        <v>6</v>
      </c>
      <c r="O13" s="26">
        <v>-17</v>
      </c>
      <c r="P13" s="26">
        <v>-1</v>
      </c>
      <c r="Q13" s="26">
        <v>21</v>
      </c>
      <c r="R13" s="26">
        <v>3</v>
      </c>
      <c r="S13" s="26">
        <v>9</v>
      </c>
      <c r="T13" s="89">
        <v>7</v>
      </c>
      <c r="U13" s="22">
        <v>0</v>
      </c>
      <c r="V13" s="5"/>
      <c r="W13" s="11">
        <v>20081</v>
      </c>
      <c r="X13" s="10">
        <v>20066</v>
      </c>
      <c r="Y13" s="10">
        <v>20091</v>
      </c>
      <c r="Z13" s="11">
        <v>20116</v>
      </c>
      <c r="AA13" s="11">
        <v>20202</v>
      </c>
      <c r="AB13" s="11">
        <v>20224</v>
      </c>
      <c r="AC13" s="11">
        <v>20230</v>
      </c>
      <c r="AD13" s="11">
        <v>20213</v>
      </c>
      <c r="AE13" s="11">
        <v>20212</v>
      </c>
      <c r="AF13" s="11">
        <v>20233</v>
      </c>
      <c r="AG13" s="11">
        <v>20236</v>
      </c>
      <c r="AH13" s="11">
        <v>20245</v>
      </c>
      <c r="AI13" s="11">
        <v>20252</v>
      </c>
      <c r="AK13" s="3">
        <v>20252</v>
      </c>
    </row>
    <row r="14" spans="2:37" ht="27.75" customHeight="1" x14ac:dyDescent="0.15">
      <c r="B14" s="88"/>
      <c r="C14" s="18"/>
      <c r="D14" s="17" t="s">
        <v>34</v>
      </c>
      <c r="E14" s="47"/>
      <c r="F14" s="43">
        <v>12941</v>
      </c>
      <c r="G14" s="25">
        <v>38</v>
      </c>
      <c r="H14" s="27">
        <v>2.9</v>
      </c>
      <c r="I14" s="51">
        <v>-6</v>
      </c>
      <c r="J14" s="26">
        <v>3</v>
      </c>
      <c r="K14" s="26">
        <v>5</v>
      </c>
      <c r="L14" s="26">
        <v>7</v>
      </c>
      <c r="M14" s="26">
        <v>-3</v>
      </c>
      <c r="N14" s="26">
        <v>10</v>
      </c>
      <c r="O14" s="26">
        <v>18</v>
      </c>
      <c r="P14" s="26">
        <v>16</v>
      </c>
      <c r="Q14" s="26">
        <v>-11</v>
      </c>
      <c r="R14" s="26">
        <v>-2</v>
      </c>
      <c r="S14" s="26">
        <v>9</v>
      </c>
      <c r="T14" s="89">
        <v>-8</v>
      </c>
      <c r="U14" s="22">
        <v>0</v>
      </c>
      <c r="V14" s="5"/>
      <c r="W14" s="11">
        <v>12902</v>
      </c>
      <c r="X14" s="10">
        <v>12896</v>
      </c>
      <c r="Y14" s="10">
        <v>12899</v>
      </c>
      <c r="Z14" s="11">
        <v>12904</v>
      </c>
      <c r="AA14" s="11">
        <v>12911</v>
      </c>
      <c r="AB14" s="11">
        <v>12908</v>
      </c>
      <c r="AC14" s="11">
        <v>12918</v>
      </c>
      <c r="AD14" s="11">
        <v>12936</v>
      </c>
      <c r="AE14" s="11">
        <v>12952</v>
      </c>
      <c r="AF14" s="11">
        <v>12941</v>
      </c>
      <c r="AG14" s="11">
        <v>12939</v>
      </c>
      <c r="AH14" s="11">
        <v>12948</v>
      </c>
      <c r="AI14" s="11">
        <v>12940</v>
      </c>
      <c r="AK14" s="3">
        <v>12940</v>
      </c>
    </row>
    <row r="15" spans="2:37" ht="27.75" customHeight="1" x14ac:dyDescent="0.15">
      <c r="B15" s="90"/>
      <c r="C15" s="48"/>
      <c r="D15" s="49" t="s">
        <v>33</v>
      </c>
      <c r="E15" s="50"/>
      <c r="F15" s="44">
        <v>23134</v>
      </c>
      <c r="G15" s="36">
        <v>334</v>
      </c>
      <c r="H15" s="37">
        <v>14.4</v>
      </c>
      <c r="I15" s="52">
        <v>-3</v>
      </c>
      <c r="J15" s="38">
        <v>61</v>
      </c>
      <c r="K15" s="38">
        <v>52</v>
      </c>
      <c r="L15" s="38">
        <v>127</v>
      </c>
      <c r="M15" s="38">
        <v>43</v>
      </c>
      <c r="N15" s="38">
        <v>5</v>
      </c>
      <c r="O15" s="38">
        <v>24</v>
      </c>
      <c r="P15" s="38">
        <v>26</v>
      </c>
      <c r="Q15" s="38">
        <v>-3</v>
      </c>
      <c r="R15" s="38">
        <v>18</v>
      </c>
      <c r="S15" s="38">
        <v>-21</v>
      </c>
      <c r="T15" s="91">
        <v>5</v>
      </c>
      <c r="U15" s="22">
        <v>0</v>
      </c>
      <c r="V15" s="5"/>
      <c r="W15" s="15">
        <v>22802</v>
      </c>
      <c r="X15" s="6">
        <v>22799</v>
      </c>
      <c r="Y15" s="6">
        <v>22860</v>
      </c>
      <c r="Z15" s="15">
        <v>22912</v>
      </c>
      <c r="AA15" s="15">
        <v>23039</v>
      </c>
      <c r="AB15" s="15">
        <v>23082</v>
      </c>
      <c r="AC15" s="15">
        <v>23087</v>
      </c>
      <c r="AD15" s="15">
        <v>23111</v>
      </c>
      <c r="AE15" s="15">
        <v>23137</v>
      </c>
      <c r="AF15" s="15">
        <v>23134</v>
      </c>
      <c r="AG15" s="15">
        <v>23152</v>
      </c>
      <c r="AH15" s="15">
        <v>23131</v>
      </c>
      <c r="AI15" s="15">
        <v>23136</v>
      </c>
      <c r="AK15" s="3">
        <v>23136</v>
      </c>
    </row>
    <row r="16" spans="2:37" ht="27.75" customHeight="1" x14ac:dyDescent="0.15">
      <c r="B16" s="88"/>
      <c r="C16" s="95" t="s">
        <v>21</v>
      </c>
      <c r="D16" s="95"/>
      <c r="E16" s="47"/>
      <c r="F16" s="42">
        <v>13371</v>
      </c>
      <c r="G16" s="25">
        <v>-6</v>
      </c>
      <c r="H16" s="27">
        <v>-0.4</v>
      </c>
      <c r="I16" s="53">
        <v>-13</v>
      </c>
      <c r="J16" s="29">
        <v>1</v>
      </c>
      <c r="K16" s="29">
        <v>-20</v>
      </c>
      <c r="L16" s="29">
        <v>62</v>
      </c>
      <c r="M16" s="29">
        <v>-6</v>
      </c>
      <c r="N16" s="29">
        <v>-3</v>
      </c>
      <c r="O16" s="29">
        <v>1</v>
      </c>
      <c r="P16" s="29">
        <v>0</v>
      </c>
      <c r="Q16" s="29">
        <v>-16</v>
      </c>
      <c r="R16" s="29">
        <v>-2</v>
      </c>
      <c r="S16" s="29">
        <v>-1</v>
      </c>
      <c r="T16" s="92">
        <v>-9</v>
      </c>
      <c r="U16" s="22">
        <v>0</v>
      </c>
      <c r="V16" s="5"/>
      <c r="W16" s="14">
        <v>13365</v>
      </c>
      <c r="X16" s="14">
        <v>13352</v>
      </c>
      <c r="Y16" s="14">
        <v>13353</v>
      </c>
      <c r="Z16" s="14">
        <v>13333</v>
      </c>
      <c r="AA16" s="14">
        <v>13395</v>
      </c>
      <c r="AB16" s="14">
        <v>13389</v>
      </c>
      <c r="AC16" s="14">
        <v>13386</v>
      </c>
      <c r="AD16" s="14">
        <v>13387</v>
      </c>
      <c r="AE16" s="14">
        <v>13387</v>
      </c>
      <c r="AF16" s="14">
        <v>13371</v>
      </c>
      <c r="AG16" s="14">
        <v>13369</v>
      </c>
      <c r="AH16" s="14">
        <v>13368</v>
      </c>
      <c r="AI16" s="14">
        <v>13359</v>
      </c>
      <c r="AK16" s="3">
        <v>13359</v>
      </c>
    </row>
    <row r="17" spans="2:37" ht="27.75" customHeight="1" x14ac:dyDescent="0.15">
      <c r="B17" s="88"/>
      <c r="C17" s="18"/>
      <c r="D17" s="17" t="s">
        <v>22</v>
      </c>
      <c r="E17" s="47"/>
      <c r="F17" s="43">
        <v>6584</v>
      </c>
      <c r="G17" s="25">
        <v>-19</v>
      </c>
      <c r="H17" s="27">
        <v>-2.9</v>
      </c>
      <c r="I17" s="51">
        <v>-3</v>
      </c>
      <c r="J17" s="26">
        <v>3</v>
      </c>
      <c r="K17" s="26">
        <v>-10</v>
      </c>
      <c r="L17" s="26">
        <v>27</v>
      </c>
      <c r="M17" s="26">
        <v>-11</v>
      </c>
      <c r="N17" s="26">
        <v>2</v>
      </c>
      <c r="O17" s="26">
        <v>5</v>
      </c>
      <c r="P17" s="26">
        <v>-9</v>
      </c>
      <c r="Q17" s="26">
        <v>-14</v>
      </c>
      <c r="R17" s="26">
        <v>-5</v>
      </c>
      <c r="S17" s="26">
        <v>7</v>
      </c>
      <c r="T17" s="89">
        <v>-11</v>
      </c>
      <c r="U17" s="22">
        <v>0</v>
      </c>
      <c r="V17" s="5"/>
      <c r="W17" s="10">
        <v>6594</v>
      </c>
      <c r="X17" s="10">
        <v>6591</v>
      </c>
      <c r="Y17" s="10">
        <v>6594</v>
      </c>
      <c r="Z17" s="11">
        <v>6584</v>
      </c>
      <c r="AA17" s="11">
        <v>6611</v>
      </c>
      <c r="AB17" s="11">
        <v>6600</v>
      </c>
      <c r="AC17" s="11">
        <v>6602</v>
      </c>
      <c r="AD17" s="11">
        <v>6607</v>
      </c>
      <c r="AE17" s="11">
        <v>6598</v>
      </c>
      <c r="AF17" s="11">
        <v>6584</v>
      </c>
      <c r="AG17" s="11">
        <v>6579</v>
      </c>
      <c r="AH17" s="11">
        <v>6586</v>
      </c>
      <c r="AI17" s="11">
        <v>6575</v>
      </c>
      <c r="AK17" s="3">
        <v>6575</v>
      </c>
    </row>
    <row r="18" spans="2:37" ht="27.75" customHeight="1" x14ac:dyDescent="0.15">
      <c r="B18" s="90"/>
      <c r="C18" s="48"/>
      <c r="D18" s="49" t="s">
        <v>35</v>
      </c>
      <c r="E18" s="50"/>
      <c r="F18" s="44">
        <v>6787</v>
      </c>
      <c r="G18" s="36">
        <v>13</v>
      </c>
      <c r="H18" s="37">
        <v>1.9</v>
      </c>
      <c r="I18" s="52">
        <v>-10</v>
      </c>
      <c r="J18" s="38">
        <v>-2</v>
      </c>
      <c r="K18" s="38">
        <v>-10</v>
      </c>
      <c r="L18" s="38">
        <v>35</v>
      </c>
      <c r="M18" s="38">
        <v>5</v>
      </c>
      <c r="N18" s="38">
        <v>-5</v>
      </c>
      <c r="O18" s="38">
        <v>-4</v>
      </c>
      <c r="P18" s="38">
        <v>9</v>
      </c>
      <c r="Q18" s="38">
        <v>-2</v>
      </c>
      <c r="R18" s="38">
        <v>3</v>
      </c>
      <c r="S18" s="38">
        <v>-8</v>
      </c>
      <c r="T18" s="91">
        <v>2</v>
      </c>
      <c r="U18" s="22">
        <v>0</v>
      </c>
      <c r="V18" s="5"/>
      <c r="W18" s="10">
        <v>6771</v>
      </c>
      <c r="X18" s="10">
        <v>6761</v>
      </c>
      <c r="Y18" s="10">
        <v>6759</v>
      </c>
      <c r="Z18" s="12">
        <v>6749</v>
      </c>
      <c r="AA18" s="12">
        <v>6784</v>
      </c>
      <c r="AB18" s="12">
        <v>6789</v>
      </c>
      <c r="AC18" s="12">
        <v>6784</v>
      </c>
      <c r="AD18" s="12">
        <v>6780</v>
      </c>
      <c r="AE18" s="12">
        <v>6789</v>
      </c>
      <c r="AF18" s="12">
        <v>6787</v>
      </c>
      <c r="AG18" s="12">
        <v>6790</v>
      </c>
      <c r="AH18" s="12">
        <v>6782</v>
      </c>
      <c r="AI18" s="12">
        <v>6784</v>
      </c>
      <c r="AK18" s="3">
        <v>6784</v>
      </c>
    </row>
    <row r="19" spans="2:37" ht="27.75" customHeight="1" x14ac:dyDescent="0.15">
      <c r="B19" s="88"/>
      <c r="C19" s="95" t="s">
        <v>23</v>
      </c>
      <c r="D19" s="95"/>
      <c r="E19" s="47"/>
      <c r="F19" s="42">
        <v>10425</v>
      </c>
      <c r="G19" s="25">
        <v>110</v>
      </c>
      <c r="H19" s="27">
        <v>10.6</v>
      </c>
      <c r="I19" s="53">
        <v>24</v>
      </c>
      <c r="J19" s="29">
        <v>10</v>
      </c>
      <c r="K19" s="29">
        <v>-32</v>
      </c>
      <c r="L19" s="29">
        <v>40</v>
      </c>
      <c r="M19" s="29">
        <v>6</v>
      </c>
      <c r="N19" s="29">
        <v>7</v>
      </c>
      <c r="O19" s="29">
        <v>20</v>
      </c>
      <c r="P19" s="29">
        <v>-5</v>
      </c>
      <c r="Q19" s="29">
        <v>17</v>
      </c>
      <c r="R19" s="29">
        <v>13</v>
      </c>
      <c r="S19" s="29">
        <v>2</v>
      </c>
      <c r="T19" s="92">
        <v>8</v>
      </c>
      <c r="U19" s="22">
        <v>0</v>
      </c>
      <c r="V19" s="5"/>
      <c r="W19" s="13">
        <v>10338</v>
      </c>
      <c r="X19" s="13">
        <v>10362</v>
      </c>
      <c r="Y19" s="13">
        <v>10372</v>
      </c>
      <c r="Z19" s="13">
        <v>10340</v>
      </c>
      <c r="AA19" s="13">
        <v>10380</v>
      </c>
      <c r="AB19" s="13">
        <v>10386</v>
      </c>
      <c r="AC19" s="13">
        <v>10393</v>
      </c>
      <c r="AD19" s="13">
        <v>10413</v>
      </c>
      <c r="AE19" s="13">
        <v>10408</v>
      </c>
      <c r="AF19" s="13">
        <v>10425</v>
      </c>
      <c r="AG19" s="13">
        <v>10438</v>
      </c>
      <c r="AH19" s="13">
        <v>10440</v>
      </c>
      <c r="AI19" s="13">
        <v>10448</v>
      </c>
      <c r="AK19" s="3">
        <v>10448</v>
      </c>
    </row>
    <row r="20" spans="2:37" ht="27.75" customHeight="1" x14ac:dyDescent="0.15">
      <c r="B20" s="90"/>
      <c r="C20" s="48"/>
      <c r="D20" s="49" t="s">
        <v>24</v>
      </c>
      <c r="E20" s="50"/>
      <c r="F20" s="44">
        <v>10425</v>
      </c>
      <c r="G20" s="36">
        <v>110</v>
      </c>
      <c r="H20" s="37">
        <v>10.6</v>
      </c>
      <c r="I20" s="52">
        <v>24</v>
      </c>
      <c r="J20" s="38">
        <v>10</v>
      </c>
      <c r="K20" s="38">
        <v>-32</v>
      </c>
      <c r="L20" s="38">
        <v>40</v>
      </c>
      <c r="M20" s="38">
        <v>6</v>
      </c>
      <c r="N20" s="38">
        <v>7</v>
      </c>
      <c r="O20" s="38">
        <v>20</v>
      </c>
      <c r="P20" s="38">
        <v>-5</v>
      </c>
      <c r="Q20" s="38">
        <v>17</v>
      </c>
      <c r="R20" s="38">
        <v>13</v>
      </c>
      <c r="S20" s="38">
        <v>2</v>
      </c>
      <c r="T20" s="91">
        <v>8</v>
      </c>
      <c r="U20" s="22">
        <v>0</v>
      </c>
      <c r="V20" s="5"/>
      <c r="W20" s="10">
        <v>10338</v>
      </c>
      <c r="X20" s="10">
        <v>10362</v>
      </c>
      <c r="Y20" s="10">
        <v>10372</v>
      </c>
      <c r="Z20" s="11">
        <v>10340</v>
      </c>
      <c r="AA20" s="11">
        <v>10380</v>
      </c>
      <c r="AB20" s="11">
        <v>10386</v>
      </c>
      <c r="AC20" s="11">
        <v>10393</v>
      </c>
      <c r="AD20" s="11">
        <v>10413</v>
      </c>
      <c r="AE20" s="11">
        <v>10408</v>
      </c>
      <c r="AF20" s="11">
        <v>10425</v>
      </c>
      <c r="AG20" s="11">
        <v>10438</v>
      </c>
      <c r="AH20" s="11">
        <v>10440</v>
      </c>
      <c r="AI20" s="11">
        <v>10448</v>
      </c>
      <c r="AK20" s="3">
        <v>10448</v>
      </c>
    </row>
    <row r="21" spans="2:37" ht="27.75" customHeight="1" x14ac:dyDescent="0.15">
      <c r="B21" s="88"/>
      <c r="C21" s="95" t="s">
        <v>25</v>
      </c>
      <c r="D21" s="95"/>
      <c r="E21" s="47"/>
      <c r="F21" s="42">
        <v>1524</v>
      </c>
      <c r="G21" s="25">
        <v>28</v>
      </c>
      <c r="H21" s="27">
        <v>18.399999999999999</v>
      </c>
      <c r="I21" s="53">
        <v>5</v>
      </c>
      <c r="J21" s="29">
        <v>0</v>
      </c>
      <c r="K21" s="29">
        <v>-2</v>
      </c>
      <c r="L21" s="29">
        <v>10</v>
      </c>
      <c r="M21" s="29">
        <v>-1</v>
      </c>
      <c r="N21" s="29">
        <v>3</v>
      </c>
      <c r="O21" s="29">
        <v>0</v>
      </c>
      <c r="P21" s="29">
        <v>-1</v>
      </c>
      <c r="Q21" s="29">
        <v>7</v>
      </c>
      <c r="R21" s="29">
        <v>7</v>
      </c>
      <c r="S21" s="29">
        <v>1</v>
      </c>
      <c r="T21" s="92">
        <v>-1</v>
      </c>
      <c r="U21" s="22">
        <v>0</v>
      </c>
      <c r="V21" s="5"/>
      <c r="W21" s="14">
        <v>1503</v>
      </c>
      <c r="X21" s="14">
        <v>1508</v>
      </c>
      <c r="Y21" s="14">
        <v>1508</v>
      </c>
      <c r="Z21" s="14">
        <v>1506</v>
      </c>
      <c r="AA21" s="14">
        <v>1516</v>
      </c>
      <c r="AB21" s="14">
        <v>1515</v>
      </c>
      <c r="AC21" s="14">
        <v>1518</v>
      </c>
      <c r="AD21" s="14">
        <v>1518</v>
      </c>
      <c r="AE21" s="14">
        <v>1517</v>
      </c>
      <c r="AF21" s="14">
        <v>1524</v>
      </c>
      <c r="AG21" s="14">
        <v>1531</v>
      </c>
      <c r="AH21" s="14">
        <v>1532</v>
      </c>
      <c r="AI21" s="14">
        <v>1531</v>
      </c>
      <c r="AK21" s="3">
        <v>1531</v>
      </c>
    </row>
    <row r="22" spans="2:37" ht="27.75" customHeight="1" x14ac:dyDescent="0.15">
      <c r="B22" s="90"/>
      <c r="C22" s="48"/>
      <c r="D22" s="49" t="s">
        <v>26</v>
      </c>
      <c r="E22" s="50"/>
      <c r="F22" s="44">
        <v>1524</v>
      </c>
      <c r="G22" s="36">
        <v>28</v>
      </c>
      <c r="H22" s="37">
        <v>18.399999999999999</v>
      </c>
      <c r="I22" s="52">
        <v>5</v>
      </c>
      <c r="J22" s="38">
        <v>0</v>
      </c>
      <c r="K22" s="38">
        <v>-2</v>
      </c>
      <c r="L22" s="38">
        <v>10</v>
      </c>
      <c r="M22" s="38">
        <v>-1</v>
      </c>
      <c r="N22" s="38">
        <v>3</v>
      </c>
      <c r="O22" s="38">
        <v>0</v>
      </c>
      <c r="P22" s="38">
        <v>-1</v>
      </c>
      <c r="Q22" s="38">
        <v>7</v>
      </c>
      <c r="R22" s="38">
        <v>7</v>
      </c>
      <c r="S22" s="38">
        <v>1</v>
      </c>
      <c r="T22" s="91">
        <v>-1</v>
      </c>
      <c r="U22" s="22">
        <v>0</v>
      </c>
      <c r="V22" s="5"/>
      <c r="W22" s="10">
        <v>1503</v>
      </c>
      <c r="X22" s="10">
        <v>1508</v>
      </c>
      <c r="Y22" s="10">
        <v>1508</v>
      </c>
      <c r="Z22" s="12">
        <v>1506</v>
      </c>
      <c r="AA22" s="12">
        <v>1516</v>
      </c>
      <c r="AB22" s="12">
        <v>1515</v>
      </c>
      <c r="AC22" s="12">
        <v>1518</v>
      </c>
      <c r="AD22" s="12">
        <v>1518</v>
      </c>
      <c r="AE22" s="12">
        <v>1517</v>
      </c>
      <c r="AF22" s="12">
        <v>1524</v>
      </c>
      <c r="AG22" s="12">
        <v>1531</v>
      </c>
      <c r="AH22" s="12">
        <v>1532</v>
      </c>
      <c r="AI22" s="12">
        <v>1531</v>
      </c>
      <c r="AK22" s="3">
        <v>1531</v>
      </c>
    </row>
    <row r="23" spans="2:37" ht="27.75" customHeight="1" x14ac:dyDescent="0.15">
      <c r="B23" s="88"/>
      <c r="C23" s="95" t="s">
        <v>27</v>
      </c>
      <c r="D23" s="95"/>
      <c r="E23" s="47"/>
      <c r="F23" s="42">
        <v>15961</v>
      </c>
      <c r="G23" s="25">
        <v>244</v>
      </c>
      <c r="H23" s="27">
        <v>15.3</v>
      </c>
      <c r="I23" s="53">
        <v>-16</v>
      </c>
      <c r="J23" s="29">
        <v>71</v>
      </c>
      <c r="K23" s="29">
        <v>34</v>
      </c>
      <c r="L23" s="29">
        <v>37</v>
      </c>
      <c r="M23" s="29">
        <v>10</v>
      </c>
      <c r="N23" s="29">
        <v>3</v>
      </c>
      <c r="O23" s="29">
        <v>18</v>
      </c>
      <c r="P23" s="29">
        <v>19</v>
      </c>
      <c r="Q23" s="29">
        <v>4</v>
      </c>
      <c r="R23" s="29">
        <v>22</v>
      </c>
      <c r="S23" s="29">
        <v>23</v>
      </c>
      <c r="T23" s="92">
        <v>19</v>
      </c>
      <c r="U23" s="22">
        <v>0</v>
      </c>
      <c r="V23" s="5"/>
      <c r="W23" s="13">
        <v>15781</v>
      </c>
      <c r="X23" s="13">
        <v>15765</v>
      </c>
      <c r="Y23" s="13">
        <v>15836</v>
      </c>
      <c r="Z23" s="13">
        <v>15870</v>
      </c>
      <c r="AA23" s="13">
        <v>15907</v>
      </c>
      <c r="AB23" s="13">
        <v>15917</v>
      </c>
      <c r="AC23" s="13">
        <v>15920</v>
      </c>
      <c r="AD23" s="13">
        <v>15938</v>
      </c>
      <c r="AE23" s="13">
        <v>15957</v>
      </c>
      <c r="AF23" s="13">
        <v>15961</v>
      </c>
      <c r="AG23" s="13">
        <v>15983</v>
      </c>
      <c r="AH23" s="13">
        <v>16006</v>
      </c>
      <c r="AI23" s="13">
        <v>16025</v>
      </c>
      <c r="AK23" s="3">
        <v>16025</v>
      </c>
    </row>
    <row r="24" spans="2:37" ht="27.75" customHeight="1" x14ac:dyDescent="0.15">
      <c r="B24" s="88"/>
      <c r="C24" s="18"/>
      <c r="D24" s="17" t="s">
        <v>28</v>
      </c>
      <c r="E24" s="47"/>
      <c r="F24" s="43">
        <v>7538</v>
      </c>
      <c r="G24" s="25">
        <v>124</v>
      </c>
      <c r="H24" s="27">
        <v>16.399999999999999</v>
      </c>
      <c r="I24" s="51">
        <v>-2</v>
      </c>
      <c r="J24" s="26">
        <v>4</v>
      </c>
      <c r="K24" s="26">
        <v>0</v>
      </c>
      <c r="L24" s="26">
        <v>11</v>
      </c>
      <c r="M24" s="26">
        <v>17</v>
      </c>
      <c r="N24" s="26">
        <v>8</v>
      </c>
      <c r="O24" s="26">
        <v>14</v>
      </c>
      <c r="P24" s="26">
        <v>26</v>
      </c>
      <c r="Q24" s="26">
        <v>4</v>
      </c>
      <c r="R24" s="26">
        <v>29</v>
      </c>
      <c r="S24" s="26">
        <v>12</v>
      </c>
      <c r="T24" s="89">
        <v>1</v>
      </c>
      <c r="U24" s="22">
        <v>0</v>
      </c>
      <c r="V24" s="5"/>
      <c r="W24" s="10">
        <v>7456</v>
      </c>
      <c r="X24" s="10">
        <v>7454</v>
      </c>
      <c r="Y24" s="10">
        <v>7458</v>
      </c>
      <c r="Z24" s="11">
        <v>7458</v>
      </c>
      <c r="AA24" s="11">
        <v>7469</v>
      </c>
      <c r="AB24" s="11">
        <v>7486</v>
      </c>
      <c r="AC24" s="11">
        <v>7494</v>
      </c>
      <c r="AD24" s="11">
        <v>7508</v>
      </c>
      <c r="AE24" s="11">
        <v>7534</v>
      </c>
      <c r="AF24" s="11">
        <v>7538</v>
      </c>
      <c r="AG24" s="11">
        <v>7567</v>
      </c>
      <c r="AH24" s="11">
        <v>7579</v>
      </c>
      <c r="AI24" s="11">
        <v>7580</v>
      </c>
      <c r="AK24" s="3">
        <v>7580</v>
      </c>
    </row>
    <row r="25" spans="2:37" ht="27.75" customHeight="1" x14ac:dyDescent="0.15">
      <c r="B25" s="90"/>
      <c r="C25" s="48"/>
      <c r="D25" s="49" t="s">
        <v>36</v>
      </c>
      <c r="E25" s="50"/>
      <c r="F25" s="44">
        <v>8423</v>
      </c>
      <c r="G25" s="36">
        <v>120</v>
      </c>
      <c r="H25" s="37">
        <v>14.2</v>
      </c>
      <c r="I25" s="52">
        <v>-14</v>
      </c>
      <c r="J25" s="38">
        <v>67</v>
      </c>
      <c r="K25" s="38">
        <v>34</v>
      </c>
      <c r="L25" s="38">
        <v>26</v>
      </c>
      <c r="M25" s="38">
        <v>-7</v>
      </c>
      <c r="N25" s="38">
        <v>-5</v>
      </c>
      <c r="O25" s="38">
        <v>4</v>
      </c>
      <c r="P25" s="38">
        <v>-7</v>
      </c>
      <c r="Q25" s="38">
        <v>0</v>
      </c>
      <c r="R25" s="38">
        <v>-7</v>
      </c>
      <c r="S25" s="38">
        <v>11</v>
      </c>
      <c r="T25" s="91">
        <v>18</v>
      </c>
      <c r="U25" s="22">
        <v>0</v>
      </c>
      <c r="V25" s="5"/>
      <c r="W25" s="10">
        <v>8325</v>
      </c>
      <c r="X25" s="10">
        <v>8311</v>
      </c>
      <c r="Y25" s="10">
        <v>8378</v>
      </c>
      <c r="Z25" s="11">
        <v>8412</v>
      </c>
      <c r="AA25" s="11">
        <v>8438</v>
      </c>
      <c r="AB25" s="11">
        <v>8431</v>
      </c>
      <c r="AC25" s="11">
        <v>8426</v>
      </c>
      <c r="AD25" s="11">
        <v>8430</v>
      </c>
      <c r="AE25" s="11">
        <v>8423</v>
      </c>
      <c r="AF25" s="11">
        <v>8423</v>
      </c>
      <c r="AG25" s="11">
        <v>8416</v>
      </c>
      <c r="AH25" s="11">
        <v>8427</v>
      </c>
      <c r="AI25" s="11">
        <v>8445</v>
      </c>
      <c r="AK25" s="3">
        <v>8445</v>
      </c>
    </row>
    <row r="26" spans="2:37" ht="27.75" customHeight="1" x14ac:dyDescent="0.15">
      <c r="B26" s="88"/>
      <c r="C26" s="95" t="s">
        <v>29</v>
      </c>
      <c r="D26" s="95"/>
      <c r="E26" s="47"/>
      <c r="F26" s="42">
        <v>19308</v>
      </c>
      <c r="G26" s="25">
        <v>240</v>
      </c>
      <c r="H26" s="27">
        <v>12.4</v>
      </c>
      <c r="I26" s="53">
        <v>3</v>
      </c>
      <c r="J26" s="29">
        <v>13</v>
      </c>
      <c r="K26" s="29">
        <v>41</v>
      </c>
      <c r="L26" s="29">
        <v>17</v>
      </c>
      <c r="M26" s="29">
        <v>-2</v>
      </c>
      <c r="N26" s="29">
        <v>41</v>
      </c>
      <c r="O26" s="29">
        <v>25</v>
      </c>
      <c r="P26" s="29">
        <v>15</v>
      </c>
      <c r="Q26" s="29">
        <v>64</v>
      </c>
      <c r="R26" s="29">
        <v>7</v>
      </c>
      <c r="S26" s="29">
        <v>24</v>
      </c>
      <c r="T26" s="92">
        <v>-8</v>
      </c>
      <c r="U26" s="22">
        <v>0</v>
      </c>
      <c r="V26" s="5"/>
      <c r="W26" s="14">
        <v>19091</v>
      </c>
      <c r="X26" s="14">
        <v>19094</v>
      </c>
      <c r="Y26" s="14">
        <v>19107</v>
      </c>
      <c r="Z26" s="14">
        <v>19148</v>
      </c>
      <c r="AA26" s="14">
        <v>19165</v>
      </c>
      <c r="AB26" s="14">
        <v>19163</v>
      </c>
      <c r="AC26" s="14">
        <v>19204</v>
      </c>
      <c r="AD26" s="14">
        <v>19229</v>
      </c>
      <c r="AE26" s="14">
        <v>19244</v>
      </c>
      <c r="AF26" s="14">
        <v>19308</v>
      </c>
      <c r="AG26" s="14">
        <v>19315</v>
      </c>
      <c r="AH26" s="14">
        <v>19339</v>
      </c>
      <c r="AI26" s="14">
        <v>19331</v>
      </c>
      <c r="AK26" s="3">
        <v>19331</v>
      </c>
    </row>
    <row r="27" spans="2:37" ht="27.75" customHeight="1" x14ac:dyDescent="0.15">
      <c r="B27" s="88"/>
      <c r="C27" s="18"/>
      <c r="D27" s="17" t="s">
        <v>30</v>
      </c>
      <c r="E27" s="47"/>
      <c r="F27" s="43">
        <v>4088</v>
      </c>
      <c r="G27" s="25">
        <v>-43</v>
      </c>
      <c r="H27" s="27">
        <v>-10.5</v>
      </c>
      <c r="I27" s="51">
        <v>-8</v>
      </c>
      <c r="J27" s="26">
        <v>-7</v>
      </c>
      <c r="K27" s="26">
        <v>-2</v>
      </c>
      <c r="L27" s="26">
        <v>-18</v>
      </c>
      <c r="M27" s="26">
        <v>2</v>
      </c>
      <c r="N27" s="26">
        <v>-6</v>
      </c>
      <c r="O27" s="26">
        <v>0</v>
      </c>
      <c r="P27" s="26">
        <v>0</v>
      </c>
      <c r="Q27" s="26">
        <v>-4</v>
      </c>
      <c r="R27" s="26">
        <v>7</v>
      </c>
      <c r="S27" s="26">
        <v>-1</v>
      </c>
      <c r="T27" s="89">
        <v>-6</v>
      </c>
      <c r="U27" s="22">
        <v>0</v>
      </c>
      <c r="V27" s="5"/>
      <c r="W27" s="10">
        <v>4131</v>
      </c>
      <c r="X27" s="10">
        <v>4123</v>
      </c>
      <c r="Y27" s="10">
        <v>4116</v>
      </c>
      <c r="Z27" s="11">
        <v>4114</v>
      </c>
      <c r="AA27" s="11">
        <v>4096</v>
      </c>
      <c r="AB27" s="11">
        <v>4098</v>
      </c>
      <c r="AC27" s="11">
        <v>4092</v>
      </c>
      <c r="AD27" s="11">
        <v>4092</v>
      </c>
      <c r="AE27" s="11">
        <v>4092</v>
      </c>
      <c r="AF27" s="11">
        <v>4088</v>
      </c>
      <c r="AG27" s="11">
        <v>4095</v>
      </c>
      <c r="AH27" s="11">
        <v>4094</v>
      </c>
      <c r="AI27" s="11">
        <v>4088</v>
      </c>
      <c r="AK27" s="3">
        <v>4088</v>
      </c>
    </row>
    <row r="28" spans="2:37" ht="27.75" customHeight="1" x14ac:dyDescent="0.15">
      <c r="B28" s="88"/>
      <c r="C28" s="18"/>
      <c r="D28" s="17" t="s">
        <v>31</v>
      </c>
      <c r="E28" s="47"/>
      <c r="F28" s="43">
        <v>8918</v>
      </c>
      <c r="G28" s="25">
        <v>210</v>
      </c>
      <c r="H28" s="27">
        <v>23.5</v>
      </c>
      <c r="I28" s="51">
        <v>4</v>
      </c>
      <c r="J28" s="26">
        <v>6</v>
      </c>
      <c r="K28" s="26">
        <v>39</v>
      </c>
      <c r="L28" s="26">
        <v>24</v>
      </c>
      <c r="M28" s="26">
        <v>-2</v>
      </c>
      <c r="N28" s="26">
        <v>34</v>
      </c>
      <c r="O28" s="26">
        <v>15</v>
      </c>
      <c r="P28" s="26">
        <v>7</v>
      </c>
      <c r="Q28" s="26">
        <v>57</v>
      </c>
      <c r="R28" s="26">
        <v>-7</v>
      </c>
      <c r="S28" s="26">
        <v>22</v>
      </c>
      <c r="T28" s="89">
        <v>11</v>
      </c>
      <c r="U28" s="22">
        <v>0</v>
      </c>
      <c r="V28" s="5"/>
      <c r="W28" s="10">
        <v>8734</v>
      </c>
      <c r="X28" s="10">
        <v>8738</v>
      </c>
      <c r="Y28" s="10">
        <v>8744</v>
      </c>
      <c r="Z28" s="11">
        <v>8783</v>
      </c>
      <c r="AA28" s="11">
        <v>8807</v>
      </c>
      <c r="AB28" s="11">
        <v>8805</v>
      </c>
      <c r="AC28" s="11">
        <v>8839</v>
      </c>
      <c r="AD28" s="11">
        <v>8854</v>
      </c>
      <c r="AE28" s="11">
        <v>8861</v>
      </c>
      <c r="AF28" s="11">
        <v>8918</v>
      </c>
      <c r="AG28" s="11">
        <v>8911</v>
      </c>
      <c r="AH28" s="11">
        <v>8933</v>
      </c>
      <c r="AI28" s="11">
        <v>8944</v>
      </c>
      <c r="AK28" s="3">
        <v>8944</v>
      </c>
    </row>
    <row r="29" spans="2:37" ht="27.75" customHeight="1" thickBot="1" x14ac:dyDescent="0.2">
      <c r="B29" s="93"/>
      <c r="C29" s="64"/>
      <c r="D29" s="65" t="s">
        <v>37</v>
      </c>
      <c r="E29" s="66"/>
      <c r="F29" s="67">
        <v>6302</v>
      </c>
      <c r="G29" s="68">
        <v>73</v>
      </c>
      <c r="H29" s="69">
        <v>11.6</v>
      </c>
      <c r="I29" s="70">
        <v>7</v>
      </c>
      <c r="J29" s="71">
        <v>14</v>
      </c>
      <c r="K29" s="71">
        <v>4</v>
      </c>
      <c r="L29" s="71">
        <v>11</v>
      </c>
      <c r="M29" s="71">
        <v>-2</v>
      </c>
      <c r="N29" s="71">
        <v>13</v>
      </c>
      <c r="O29" s="71">
        <v>10</v>
      </c>
      <c r="P29" s="71">
        <v>8</v>
      </c>
      <c r="Q29" s="71">
        <v>11</v>
      </c>
      <c r="R29" s="71">
        <v>7</v>
      </c>
      <c r="S29" s="71">
        <v>3</v>
      </c>
      <c r="T29" s="94">
        <v>-13</v>
      </c>
      <c r="U29" s="22">
        <v>0</v>
      </c>
      <c r="V29" s="5"/>
      <c r="W29" s="6">
        <v>6226</v>
      </c>
      <c r="X29" s="6">
        <v>6233</v>
      </c>
      <c r="Y29" s="6">
        <v>6247</v>
      </c>
      <c r="Z29" s="12">
        <v>6251</v>
      </c>
      <c r="AA29" s="12">
        <v>6262</v>
      </c>
      <c r="AB29" s="12">
        <v>6260</v>
      </c>
      <c r="AC29" s="12">
        <v>6273</v>
      </c>
      <c r="AD29" s="12">
        <v>6283</v>
      </c>
      <c r="AE29" s="12">
        <v>6291</v>
      </c>
      <c r="AF29" s="12">
        <v>6302</v>
      </c>
      <c r="AG29" s="12">
        <v>6309</v>
      </c>
      <c r="AH29" s="12">
        <v>6312</v>
      </c>
      <c r="AI29" s="12">
        <v>6299</v>
      </c>
      <c r="AK29" s="3">
        <v>6299</v>
      </c>
    </row>
    <row r="30" spans="2:37" ht="18.75" customHeight="1" x14ac:dyDescent="0.15">
      <c r="C30" s="4" t="s">
        <v>38</v>
      </c>
      <c r="D30" s="5"/>
    </row>
    <row r="31" spans="2:37" x14ac:dyDescent="0.15">
      <c r="C31" s="16" t="s">
        <v>39</v>
      </c>
    </row>
    <row r="35" spans="8:8" x14ac:dyDescent="0.15">
      <c r="H35" s="2" t="s">
        <v>32</v>
      </c>
    </row>
  </sheetData>
  <mergeCells count="11">
    <mergeCell ref="I3:T3"/>
    <mergeCell ref="F3:F4"/>
    <mergeCell ref="C26:D26"/>
    <mergeCell ref="B3:E4"/>
    <mergeCell ref="C16:D16"/>
    <mergeCell ref="C19:D19"/>
    <mergeCell ref="C21:D21"/>
    <mergeCell ref="C23:D23"/>
    <mergeCell ref="C5:D5"/>
    <mergeCell ref="C6:D6"/>
    <mergeCell ref="C7:D7"/>
  </mergeCells>
  <phoneticPr fontId="1"/>
  <printOptions horizontalCentered="1"/>
  <pageMargins left="0.51181102362204722" right="0.51181102362204722" top="0.98425196850393704" bottom="0.55118110236220474" header="0.51181102362204722" footer="0.51181102362204722"/>
  <pageSetup paperSize="9" scale="80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AL31"/>
  <sheetViews>
    <sheetView showOutlineSymbols="0" view="pageBreakPreview" zoomScale="60" zoomScaleNormal="75" workbookViewId="0">
      <selection activeCell="J12" sqref="J12"/>
    </sheetView>
  </sheetViews>
  <sheetFormatPr defaultColWidth="10.75" defaultRowHeight="13.5" x14ac:dyDescent="0.15"/>
  <cols>
    <col min="1" max="1" width="1.75" style="2" customWidth="1"/>
    <col min="2" max="2" width="1" style="2" customWidth="1"/>
    <col min="3" max="3" width="1.625" style="2" customWidth="1"/>
    <col min="4" max="4" width="11.125" style="2" customWidth="1"/>
    <col min="5" max="5" width="1" style="2" customWidth="1"/>
    <col min="6" max="6" width="9.125" style="2" customWidth="1"/>
    <col min="7" max="8" width="7.625" style="2" customWidth="1"/>
    <col min="9" max="9" width="4.875" style="2" bestFit="1" customWidth="1"/>
    <col min="10" max="21" width="5.75" style="2" customWidth="1"/>
    <col min="22" max="22" width="6.75" style="20" customWidth="1"/>
    <col min="23" max="23" width="10.75" style="2"/>
    <col min="24" max="36" width="8.625" style="2" customWidth="1"/>
    <col min="37" max="16384" width="10.75" style="2"/>
  </cols>
  <sheetData>
    <row r="1" spans="2:38" ht="22.5" customHeight="1" x14ac:dyDescent="0.2">
      <c r="B1" s="1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38" ht="9.75" customHeight="1" thickBot="1" x14ac:dyDescent="0.2"/>
    <row r="3" spans="2:38" ht="27.75" customHeight="1" x14ac:dyDescent="0.15">
      <c r="B3" s="97" t="s">
        <v>48</v>
      </c>
      <c r="C3" s="97"/>
      <c r="D3" s="97"/>
      <c r="E3" s="98"/>
      <c r="F3" s="106" t="s">
        <v>2</v>
      </c>
      <c r="G3" s="54" t="s">
        <v>0</v>
      </c>
      <c r="H3" s="54" t="s">
        <v>1</v>
      </c>
      <c r="I3" s="54"/>
      <c r="J3" s="104" t="s">
        <v>49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8"/>
      <c r="V3" s="21"/>
    </row>
    <row r="4" spans="2:38" ht="27.75" customHeight="1" x14ac:dyDescent="0.15">
      <c r="B4" s="100"/>
      <c r="C4" s="100"/>
      <c r="D4" s="100"/>
      <c r="E4" s="101"/>
      <c r="F4" s="107"/>
      <c r="G4" s="24" t="s">
        <v>3</v>
      </c>
      <c r="H4" s="24" t="s">
        <v>4</v>
      </c>
      <c r="I4" s="39"/>
      <c r="J4" s="39" t="s">
        <v>5</v>
      </c>
      <c r="K4" s="24" t="s">
        <v>6</v>
      </c>
      <c r="L4" s="24" t="s">
        <v>7</v>
      </c>
      <c r="M4" s="24" t="s">
        <v>8</v>
      </c>
      <c r="N4" s="24" t="s">
        <v>9</v>
      </c>
      <c r="O4" s="24" t="s">
        <v>10</v>
      </c>
      <c r="P4" s="24" t="s">
        <v>11</v>
      </c>
      <c r="Q4" s="24" t="s">
        <v>12</v>
      </c>
      <c r="R4" s="24" t="s">
        <v>13</v>
      </c>
      <c r="S4" s="24" t="s">
        <v>50</v>
      </c>
      <c r="T4" s="24" t="s">
        <v>51</v>
      </c>
      <c r="U4" s="28" t="s">
        <v>52</v>
      </c>
      <c r="V4" s="21"/>
      <c r="X4" s="7">
        <v>37622</v>
      </c>
      <c r="Y4" s="7">
        <v>37653</v>
      </c>
      <c r="Z4" s="7">
        <v>37681</v>
      </c>
      <c r="AA4" s="7">
        <v>37712</v>
      </c>
      <c r="AB4" s="7">
        <v>37742</v>
      </c>
      <c r="AC4" s="7">
        <v>37773</v>
      </c>
      <c r="AD4" s="7">
        <v>37803</v>
      </c>
      <c r="AE4" s="7">
        <v>37834</v>
      </c>
      <c r="AF4" s="7">
        <v>37865</v>
      </c>
      <c r="AG4" s="7">
        <v>37895</v>
      </c>
      <c r="AH4" s="7">
        <v>37926</v>
      </c>
      <c r="AI4" s="7">
        <v>37956</v>
      </c>
      <c r="AJ4" s="7">
        <v>37987</v>
      </c>
    </row>
    <row r="5" spans="2:38" ht="27.75" customHeight="1" x14ac:dyDescent="0.15">
      <c r="B5" s="73"/>
      <c r="C5" s="73"/>
      <c r="D5" s="73"/>
      <c r="E5" s="74"/>
      <c r="F5" s="75"/>
      <c r="G5" s="76"/>
      <c r="H5" s="76"/>
      <c r="I5" s="75"/>
      <c r="J5" s="79">
        <f>RANK(J6,$J$6:$U$6)</f>
        <v>10</v>
      </c>
      <c r="K5" s="80">
        <f t="shared" ref="K5:U5" si="0">RANK(K6,$J$6:$U$6)</f>
        <v>2</v>
      </c>
      <c r="L5" s="80">
        <f t="shared" si="0"/>
        <v>12</v>
      </c>
      <c r="M5" s="80">
        <f t="shared" si="0"/>
        <v>1</v>
      </c>
      <c r="N5" s="80">
        <f t="shared" si="0"/>
        <v>3</v>
      </c>
      <c r="O5" s="80">
        <f t="shared" si="0"/>
        <v>8</v>
      </c>
      <c r="P5" s="80">
        <f t="shared" si="0"/>
        <v>6</v>
      </c>
      <c r="Q5" s="80">
        <f t="shared" si="0"/>
        <v>5</v>
      </c>
      <c r="R5" s="80">
        <f t="shared" si="0"/>
        <v>11</v>
      </c>
      <c r="S5" s="80">
        <f t="shared" si="0"/>
        <v>4</v>
      </c>
      <c r="T5" s="80">
        <f t="shared" si="0"/>
        <v>7</v>
      </c>
      <c r="U5" s="81">
        <f t="shared" si="0"/>
        <v>9</v>
      </c>
      <c r="V5" s="21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2:38" ht="27.75" customHeight="1" x14ac:dyDescent="0.15">
      <c r="B6" s="55"/>
      <c r="C6" s="102" t="s">
        <v>14</v>
      </c>
      <c r="D6" s="102"/>
      <c r="E6" s="45"/>
      <c r="F6" s="40">
        <f t="shared" ref="F6:F25" si="1">AG6</f>
        <v>382293</v>
      </c>
      <c r="G6" s="31">
        <f>SUM(G7:G8)</f>
        <v>4341</v>
      </c>
      <c r="H6" s="32">
        <f t="shared" ref="H6:H25" si="2">ROUND(G6/F6*1000,1)</f>
        <v>11.4</v>
      </c>
      <c r="I6" s="77"/>
      <c r="J6" s="40">
        <f t="shared" ref="J6:T6" si="3">SUM(J7:J8)</f>
        <v>111</v>
      </c>
      <c r="K6" s="30">
        <f t="shared" si="3"/>
        <v>496</v>
      </c>
      <c r="L6" s="30">
        <f t="shared" si="3"/>
        <v>-79</v>
      </c>
      <c r="M6" s="30">
        <f t="shared" si="3"/>
        <v>1793</v>
      </c>
      <c r="N6" s="30">
        <f t="shared" si="3"/>
        <v>419</v>
      </c>
      <c r="O6" s="30">
        <f t="shared" si="3"/>
        <v>163</v>
      </c>
      <c r="P6" s="30">
        <f t="shared" si="3"/>
        <v>355</v>
      </c>
      <c r="Q6" s="30">
        <f t="shared" si="3"/>
        <v>367</v>
      </c>
      <c r="R6" s="30">
        <f t="shared" si="3"/>
        <v>-3</v>
      </c>
      <c r="S6" s="30">
        <f t="shared" si="3"/>
        <v>378</v>
      </c>
      <c r="T6" s="30">
        <f t="shared" si="3"/>
        <v>211</v>
      </c>
      <c r="U6" s="56">
        <f>SUM(U7:U8)</f>
        <v>130</v>
      </c>
      <c r="V6" s="22"/>
      <c r="W6" s="5"/>
      <c r="X6" s="8">
        <f t="shared" ref="X6:AJ6" si="4">X7+X8</f>
        <v>378671</v>
      </c>
      <c r="Y6" s="8">
        <f t="shared" si="4"/>
        <v>378782</v>
      </c>
      <c r="Z6" s="8">
        <f t="shared" si="4"/>
        <v>379278</v>
      </c>
      <c r="AA6" s="8">
        <f t="shared" si="4"/>
        <v>379199</v>
      </c>
      <c r="AB6" s="8">
        <f t="shared" si="4"/>
        <v>380992</v>
      </c>
      <c r="AC6" s="8">
        <f t="shared" si="4"/>
        <v>381411</v>
      </c>
      <c r="AD6" s="8">
        <f t="shared" si="4"/>
        <v>381574</v>
      </c>
      <c r="AE6" s="8">
        <f t="shared" si="4"/>
        <v>381929</v>
      </c>
      <c r="AF6" s="8">
        <f t="shared" si="4"/>
        <v>382296</v>
      </c>
      <c r="AG6" s="8">
        <f t="shared" si="4"/>
        <v>382293</v>
      </c>
      <c r="AH6" s="8">
        <f t="shared" si="4"/>
        <v>382671</v>
      </c>
      <c r="AI6" s="8">
        <f t="shared" si="4"/>
        <v>382882</v>
      </c>
      <c r="AJ6" s="8">
        <f t="shared" si="4"/>
        <v>383012</v>
      </c>
      <c r="AL6" s="3">
        <f t="shared" ref="AL6:AL25" si="5">G6+X6</f>
        <v>383012</v>
      </c>
    </row>
    <row r="7" spans="2:38" ht="27.75" customHeight="1" x14ac:dyDescent="0.15">
      <c r="B7" s="57"/>
      <c r="C7" s="103" t="s">
        <v>15</v>
      </c>
      <c r="D7" s="103"/>
      <c r="E7" s="46"/>
      <c r="F7" s="41">
        <f t="shared" si="1"/>
        <v>321704</v>
      </c>
      <c r="G7" s="34">
        <f>SUM(G9:G16)</f>
        <v>3725</v>
      </c>
      <c r="H7" s="35">
        <f t="shared" si="2"/>
        <v>11.6</v>
      </c>
      <c r="I7" s="78"/>
      <c r="J7" s="41">
        <f>SUM(J9:J16)</f>
        <v>108</v>
      </c>
      <c r="K7" s="33">
        <f t="shared" ref="K7:U7" si="6">SUM(K9:K16)</f>
        <v>401</v>
      </c>
      <c r="L7" s="33">
        <f t="shared" si="6"/>
        <v>-100</v>
      </c>
      <c r="M7" s="33">
        <f t="shared" si="6"/>
        <v>1627</v>
      </c>
      <c r="N7" s="33">
        <f t="shared" si="6"/>
        <v>412</v>
      </c>
      <c r="O7" s="33">
        <f t="shared" si="6"/>
        <v>112</v>
      </c>
      <c r="P7" s="33">
        <f t="shared" si="6"/>
        <v>291</v>
      </c>
      <c r="Q7" s="33">
        <f t="shared" si="6"/>
        <v>339</v>
      </c>
      <c r="R7" s="33">
        <f t="shared" si="6"/>
        <v>-79</v>
      </c>
      <c r="S7" s="33">
        <f t="shared" si="6"/>
        <v>331</v>
      </c>
      <c r="T7" s="33">
        <f t="shared" si="6"/>
        <v>162</v>
      </c>
      <c r="U7" s="58">
        <f t="shared" si="6"/>
        <v>121</v>
      </c>
      <c r="V7" s="23"/>
      <c r="W7" s="5"/>
      <c r="X7" s="8">
        <f t="shared" ref="X7:AJ7" si="7">SUM(X9:X16)</f>
        <v>318593</v>
      </c>
      <c r="Y7" s="8">
        <f t="shared" si="7"/>
        <v>318701</v>
      </c>
      <c r="Z7" s="8">
        <f t="shared" si="7"/>
        <v>319102</v>
      </c>
      <c r="AA7" s="8">
        <f t="shared" si="7"/>
        <v>319002</v>
      </c>
      <c r="AB7" s="8">
        <f t="shared" si="7"/>
        <v>320629</v>
      </c>
      <c r="AC7" s="8">
        <f t="shared" si="7"/>
        <v>321041</v>
      </c>
      <c r="AD7" s="8">
        <f t="shared" si="7"/>
        <v>321153</v>
      </c>
      <c r="AE7" s="8">
        <f t="shared" si="7"/>
        <v>321444</v>
      </c>
      <c r="AF7" s="8">
        <f t="shared" si="7"/>
        <v>321783</v>
      </c>
      <c r="AG7" s="8">
        <f t="shared" si="7"/>
        <v>321704</v>
      </c>
      <c r="AH7" s="8">
        <f t="shared" si="7"/>
        <v>322035</v>
      </c>
      <c r="AI7" s="8">
        <f t="shared" si="7"/>
        <v>322197</v>
      </c>
      <c r="AJ7" s="8">
        <f t="shared" si="7"/>
        <v>322318</v>
      </c>
      <c r="AL7" s="3">
        <f t="shared" si="5"/>
        <v>322318</v>
      </c>
    </row>
    <row r="8" spans="2:38" ht="27.75" customHeight="1" x14ac:dyDescent="0.15">
      <c r="B8" s="57"/>
      <c r="C8" s="103" t="s">
        <v>16</v>
      </c>
      <c r="D8" s="103"/>
      <c r="E8" s="46"/>
      <c r="F8" s="41">
        <f t="shared" si="1"/>
        <v>60589</v>
      </c>
      <c r="G8" s="34">
        <f>SUM(G17:G25)</f>
        <v>616</v>
      </c>
      <c r="H8" s="35">
        <f t="shared" si="2"/>
        <v>10.199999999999999</v>
      </c>
      <c r="I8" s="78"/>
      <c r="J8" s="41">
        <f>SUM(J17:J25)</f>
        <v>3</v>
      </c>
      <c r="K8" s="33">
        <f t="shared" ref="K8:U8" si="8">SUM(K17:K25)</f>
        <v>95</v>
      </c>
      <c r="L8" s="33">
        <f t="shared" si="8"/>
        <v>21</v>
      </c>
      <c r="M8" s="33">
        <f t="shared" si="8"/>
        <v>166</v>
      </c>
      <c r="N8" s="33">
        <f t="shared" si="8"/>
        <v>7</v>
      </c>
      <c r="O8" s="33">
        <f t="shared" si="8"/>
        <v>51</v>
      </c>
      <c r="P8" s="33">
        <f t="shared" si="8"/>
        <v>64</v>
      </c>
      <c r="Q8" s="33">
        <f t="shared" si="8"/>
        <v>28</v>
      </c>
      <c r="R8" s="33">
        <f t="shared" si="8"/>
        <v>76</v>
      </c>
      <c r="S8" s="33">
        <f t="shared" si="8"/>
        <v>47</v>
      </c>
      <c r="T8" s="33">
        <f t="shared" si="8"/>
        <v>49</v>
      </c>
      <c r="U8" s="58">
        <f t="shared" si="8"/>
        <v>9</v>
      </c>
      <c r="V8" s="23"/>
      <c r="W8" s="5"/>
      <c r="X8" s="8">
        <f>SUM(X17:X25)</f>
        <v>60078</v>
      </c>
      <c r="Y8" s="8">
        <f t="shared" ref="Y8:AJ8" si="9">SUM(Y17:Y25)</f>
        <v>60081</v>
      </c>
      <c r="Z8" s="8">
        <f t="shared" si="9"/>
        <v>60176</v>
      </c>
      <c r="AA8" s="8">
        <f t="shared" si="9"/>
        <v>60197</v>
      </c>
      <c r="AB8" s="8">
        <f t="shared" si="9"/>
        <v>60363</v>
      </c>
      <c r="AC8" s="8">
        <f t="shared" si="9"/>
        <v>60370</v>
      </c>
      <c r="AD8" s="8">
        <f t="shared" si="9"/>
        <v>60421</v>
      </c>
      <c r="AE8" s="8">
        <f t="shared" si="9"/>
        <v>60485</v>
      </c>
      <c r="AF8" s="8">
        <f t="shared" si="9"/>
        <v>60513</v>
      </c>
      <c r="AG8" s="8">
        <f t="shared" si="9"/>
        <v>60589</v>
      </c>
      <c r="AH8" s="8">
        <f t="shared" si="9"/>
        <v>60636</v>
      </c>
      <c r="AI8" s="8">
        <f t="shared" si="9"/>
        <v>60685</v>
      </c>
      <c r="AJ8" s="8">
        <f t="shared" si="9"/>
        <v>60694</v>
      </c>
      <c r="AL8" s="3">
        <f t="shared" si="5"/>
        <v>60694</v>
      </c>
    </row>
    <row r="9" spans="2:38" ht="27.75" customHeight="1" x14ac:dyDescent="0.15">
      <c r="B9" s="59"/>
      <c r="C9" s="17"/>
      <c r="D9" s="17" t="s">
        <v>17</v>
      </c>
      <c r="E9" s="47"/>
      <c r="F9" s="42">
        <f t="shared" si="1"/>
        <v>167397</v>
      </c>
      <c r="G9" s="25">
        <f>SUM(J9:U9)</f>
        <v>2101</v>
      </c>
      <c r="H9" s="27">
        <f t="shared" si="2"/>
        <v>12.6</v>
      </c>
      <c r="I9" s="82">
        <f t="shared" ref="I9:I25" si="10">RANK(H9,H$9:H$25)</f>
        <v>7</v>
      </c>
      <c r="J9" s="51">
        <f t="shared" ref="J9:U16" si="11">Y9-X9</f>
        <v>65</v>
      </c>
      <c r="K9" s="26">
        <f t="shared" si="11"/>
        <v>238</v>
      </c>
      <c r="L9" s="26">
        <f t="shared" si="11"/>
        <v>-317</v>
      </c>
      <c r="M9" s="26">
        <f t="shared" si="11"/>
        <v>1082</v>
      </c>
      <c r="N9" s="26">
        <f t="shared" si="11"/>
        <v>157</v>
      </c>
      <c r="O9" s="26">
        <f t="shared" si="11"/>
        <v>94</v>
      </c>
      <c r="P9" s="26">
        <f t="shared" si="11"/>
        <v>198</v>
      </c>
      <c r="Q9" s="26">
        <f t="shared" si="11"/>
        <v>216</v>
      </c>
      <c r="R9" s="26">
        <f t="shared" si="11"/>
        <v>-62</v>
      </c>
      <c r="S9" s="26">
        <f t="shared" si="11"/>
        <v>180</v>
      </c>
      <c r="T9" s="26">
        <f t="shared" si="11"/>
        <v>126</v>
      </c>
      <c r="U9" s="60">
        <f t="shared" si="11"/>
        <v>124</v>
      </c>
      <c r="V9" s="22">
        <f t="shared" ref="V9:V25" si="12">+X9+G9-AJ9</f>
        <v>0</v>
      </c>
      <c r="W9" s="5"/>
      <c r="X9" s="9">
        <v>165726</v>
      </c>
      <c r="Y9" s="10">
        <v>165791</v>
      </c>
      <c r="Z9" s="10">
        <v>166029</v>
      </c>
      <c r="AA9" s="9">
        <v>165712</v>
      </c>
      <c r="AB9" s="9">
        <v>166794</v>
      </c>
      <c r="AC9" s="9">
        <v>166951</v>
      </c>
      <c r="AD9" s="9">
        <v>167045</v>
      </c>
      <c r="AE9" s="9">
        <v>167243</v>
      </c>
      <c r="AF9" s="9">
        <v>167459</v>
      </c>
      <c r="AG9" s="9">
        <v>167397</v>
      </c>
      <c r="AH9" s="9">
        <v>167577</v>
      </c>
      <c r="AI9" s="9">
        <v>167703</v>
      </c>
      <c r="AJ9" s="9">
        <v>167827</v>
      </c>
      <c r="AL9" s="3">
        <f t="shared" si="5"/>
        <v>167827</v>
      </c>
    </row>
    <row r="10" spans="2:38" ht="27.75" customHeight="1" x14ac:dyDescent="0.15">
      <c r="B10" s="59"/>
      <c r="C10" s="18"/>
      <c r="D10" s="17" t="s">
        <v>18</v>
      </c>
      <c r="E10" s="47"/>
      <c r="F10" s="43">
        <f t="shared" si="1"/>
        <v>41166</v>
      </c>
      <c r="G10" s="25">
        <f>SUM(J10:U10)</f>
        <v>527</v>
      </c>
      <c r="H10" s="27">
        <f t="shared" si="2"/>
        <v>12.8</v>
      </c>
      <c r="I10" s="82">
        <f t="shared" si="10"/>
        <v>6</v>
      </c>
      <c r="J10" s="51">
        <f t="shared" si="11"/>
        <v>58</v>
      </c>
      <c r="K10" s="26">
        <f t="shared" si="11"/>
        <v>31</v>
      </c>
      <c r="L10" s="26">
        <f t="shared" si="11"/>
        <v>63</v>
      </c>
      <c r="M10" s="26">
        <f t="shared" si="11"/>
        <v>183</v>
      </c>
      <c r="N10" s="26">
        <f t="shared" si="11"/>
        <v>98</v>
      </c>
      <c r="O10" s="26">
        <f t="shared" si="11"/>
        <v>-52</v>
      </c>
      <c r="P10" s="26">
        <f t="shared" si="11"/>
        <v>1</v>
      </c>
      <c r="Q10" s="26">
        <f t="shared" si="11"/>
        <v>48</v>
      </c>
      <c r="R10" s="26">
        <f t="shared" si="11"/>
        <v>-27</v>
      </c>
      <c r="S10" s="26">
        <f t="shared" si="11"/>
        <v>89</v>
      </c>
      <c r="T10" s="26">
        <f t="shared" si="11"/>
        <v>35</v>
      </c>
      <c r="U10" s="60">
        <f t="shared" si="11"/>
        <v>0</v>
      </c>
      <c r="V10" s="22">
        <f t="shared" si="12"/>
        <v>0</v>
      </c>
      <c r="W10" s="5"/>
      <c r="X10" s="11">
        <v>40763</v>
      </c>
      <c r="Y10" s="10">
        <v>40821</v>
      </c>
      <c r="Z10" s="10">
        <v>40852</v>
      </c>
      <c r="AA10" s="11">
        <v>40915</v>
      </c>
      <c r="AB10" s="11">
        <v>41098</v>
      </c>
      <c r="AC10" s="11">
        <v>41196</v>
      </c>
      <c r="AD10" s="11">
        <v>41144</v>
      </c>
      <c r="AE10" s="11">
        <v>41145</v>
      </c>
      <c r="AF10" s="11">
        <v>41193</v>
      </c>
      <c r="AG10" s="11">
        <v>41166</v>
      </c>
      <c r="AH10" s="11">
        <v>41255</v>
      </c>
      <c r="AI10" s="11">
        <v>41290</v>
      </c>
      <c r="AJ10" s="11">
        <v>41290</v>
      </c>
      <c r="AL10" s="3">
        <f t="shared" si="5"/>
        <v>41290</v>
      </c>
    </row>
    <row r="11" spans="2:38" ht="27.75" customHeight="1" x14ac:dyDescent="0.15">
      <c r="B11" s="59"/>
      <c r="C11" s="18"/>
      <c r="D11" s="17" t="s">
        <v>19</v>
      </c>
      <c r="E11" s="47"/>
      <c r="F11" s="43">
        <f t="shared" si="1"/>
        <v>21308</v>
      </c>
      <c r="G11" s="25">
        <f t="shared" ref="G11:G16" si="13">SUM(J11:U11)</f>
        <v>235</v>
      </c>
      <c r="H11" s="27">
        <f t="shared" si="2"/>
        <v>11</v>
      </c>
      <c r="I11" s="82">
        <f t="shared" si="10"/>
        <v>9</v>
      </c>
      <c r="J11" s="51">
        <f t="shared" si="11"/>
        <v>3</v>
      </c>
      <c r="K11" s="26">
        <f t="shared" si="11"/>
        <v>30</v>
      </c>
      <c r="L11" s="26">
        <f t="shared" si="11"/>
        <v>70</v>
      </c>
      <c r="M11" s="26">
        <f t="shared" si="11"/>
        <v>45</v>
      </c>
      <c r="N11" s="26">
        <f t="shared" si="11"/>
        <v>13</v>
      </c>
      <c r="O11" s="26">
        <f t="shared" si="11"/>
        <v>40</v>
      </c>
      <c r="P11" s="26">
        <f t="shared" si="11"/>
        <v>24</v>
      </c>
      <c r="Q11" s="26">
        <f t="shared" si="11"/>
        <v>10</v>
      </c>
      <c r="R11" s="26">
        <f t="shared" si="11"/>
        <v>8</v>
      </c>
      <c r="S11" s="26">
        <f t="shared" si="11"/>
        <v>-11</v>
      </c>
      <c r="T11" s="26">
        <f t="shared" si="11"/>
        <v>-7</v>
      </c>
      <c r="U11" s="60">
        <f t="shared" si="11"/>
        <v>10</v>
      </c>
      <c r="V11" s="22">
        <f t="shared" si="12"/>
        <v>0</v>
      </c>
      <c r="W11" s="5"/>
      <c r="X11" s="11">
        <v>21065</v>
      </c>
      <c r="Y11" s="10">
        <v>21068</v>
      </c>
      <c r="Z11" s="10">
        <v>21098</v>
      </c>
      <c r="AA11" s="11">
        <v>21168</v>
      </c>
      <c r="AB11" s="11">
        <v>21213</v>
      </c>
      <c r="AC11" s="11">
        <v>21226</v>
      </c>
      <c r="AD11" s="11">
        <v>21266</v>
      </c>
      <c r="AE11" s="11">
        <v>21290</v>
      </c>
      <c r="AF11" s="11">
        <v>21300</v>
      </c>
      <c r="AG11" s="11">
        <v>21308</v>
      </c>
      <c r="AH11" s="11">
        <v>21297</v>
      </c>
      <c r="AI11" s="11">
        <v>21290</v>
      </c>
      <c r="AJ11" s="11">
        <v>21300</v>
      </c>
      <c r="AL11" s="3">
        <f t="shared" si="5"/>
        <v>21300</v>
      </c>
    </row>
    <row r="12" spans="2:38" ht="27.75" customHeight="1" x14ac:dyDescent="0.15">
      <c r="B12" s="59"/>
      <c r="C12" s="18"/>
      <c r="D12" s="17" t="s">
        <v>45</v>
      </c>
      <c r="E12" s="47"/>
      <c r="F12" s="43">
        <f t="shared" si="1"/>
        <v>13369</v>
      </c>
      <c r="G12" s="25">
        <f t="shared" si="13"/>
        <v>110</v>
      </c>
      <c r="H12" s="27">
        <f t="shared" si="2"/>
        <v>8.1999999999999993</v>
      </c>
      <c r="I12" s="82">
        <f t="shared" si="10"/>
        <v>13</v>
      </c>
      <c r="J12" s="51">
        <f t="shared" si="11"/>
        <v>-1</v>
      </c>
      <c r="K12" s="26">
        <f t="shared" si="11"/>
        <v>-7</v>
      </c>
      <c r="L12" s="26">
        <f t="shared" si="11"/>
        <v>23</v>
      </c>
      <c r="M12" s="26">
        <f t="shared" si="11"/>
        <v>21</v>
      </c>
      <c r="N12" s="26">
        <f t="shared" si="11"/>
        <v>6</v>
      </c>
      <c r="O12" s="26">
        <f t="shared" si="11"/>
        <v>11</v>
      </c>
      <c r="P12" s="26">
        <f t="shared" si="11"/>
        <v>29</v>
      </c>
      <c r="Q12" s="26">
        <f t="shared" si="11"/>
        <v>17</v>
      </c>
      <c r="R12" s="26">
        <f t="shared" si="11"/>
        <v>-17</v>
      </c>
      <c r="S12" s="26">
        <f t="shared" si="11"/>
        <v>24</v>
      </c>
      <c r="T12" s="26">
        <f t="shared" si="11"/>
        <v>11</v>
      </c>
      <c r="U12" s="60">
        <f t="shared" si="11"/>
        <v>-7</v>
      </c>
      <c r="V12" s="22">
        <f t="shared" si="12"/>
        <v>0</v>
      </c>
      <c r="W12" s="5"/>
      <c r="X12" s="11">
        <v>13287</v>
      </c>
      <c r="Y12" s="10">
        <v>13286</v>
      </c>
      <c r="Z12" s="10">
        <v>13279</v>
      </c>
      <c r="AA12" s="11">
        <v>13302</v>
      </c>
      <c r="AB12" s="11">
        <v>13323</v>
      </c>
      <c r="AC12" s="11">
        <v>13329</v>
      </c>
      <c r="AD12" s="11">
        <v>13340</v>
      </c>
      <c r="AE12" s="11">
        <v>13369</v>
      </c>
      <c r="AF12" s="11">
        <v>13386</v>
      </c>
      <c r="AG12" s="11">
        <v>13369</v>
      </c>
      <c r="AH12" s="11">
        <v>13393</v>
      </c>
      <c r="AI12" s="11">
        <v>13404</v>
      </c>
      <c r="AJ12" s="11">
        <v>13397</v>
      </c>
      <c r="AL12" s="3">
        <f t="shared" si="5"/>
        <v>13397</v>
      </c>
    </row>
    <row r="13" spans="2:38" ht="27.75" customHeight="1" x14ac:dyDescent="0.15">
      <c r="B13" s="59"/>
      <c r="C13" s="18"/>
      <c r="D13" s="17" t="s">
        <v>20</v>
      </c>
      <c r="E13" s="47"/>
      <c r="F13" s="43">
        <f t="shared" si="1"/>
        <v>22156</v>
      </c>
      <c r="G13" s="25">
        <f t="shared" si="13"/>
        <v>209</v>
      </c>
      <c r="H13" s="27">
        <f t="shared" si="2"/>
        <v>9.4</v>
      </c>
      <c r="I13" s="82">
        <f t="shared" si="10"/>
        <v>11</v>
      </c>
      <c r="J13" s="51">
        <f t="shared" si="11"/>
        <v>7</v>
      </c>
      <c r="K13" s="26">
        <f t="shared" si="11"/>
        <v>20</v>
      </c>
      <c r="L13" s="26">
        <f t="shared" si="11"/>
        <v>-21</v>
      </c>
      <c r="M13" s="26">
        <f t="shared" si="11"/>
        <v>76</v>
      </c>
      <c r="N13" s="26">
        <f t="shared" si="11"/>
        <v>76</v>
      </c>
      <c r="O13" s="26">
        <f t="shared" si="11"/>
        <v>-2</v>
      </c>
      <c r="P13" s="26">
        <f t="shared" si="11"/>
        <v>14</v>
      </c>
      <c r="Q13" s="26">
        <f t="shared" si="11"/>
        <v>7</v>
      </c>
      <c r="R13" s="26">
        <f t="shared" si="11"/>
        <v>12</v>
      </c>
      <c r="S13" s="26">
        <f t="shared" si="11"/>
        <v>30</v>
      </c>
      <c r="T13" s="26">
        <f t="shared" si="11"/>
        <v>0</v>
      </c>
      <c r="U13" s="60">
        <f t="shared" si="11"/>
        <v>-10</v>
      </c>
      <c r="V13" s="22">
        <f t="shared" si="12"/>
        <v>0</v>
      </c>
      <c r="W13" s="5"/>
      <c r="X13" s="11">
        <v>21967</v>
      </c>
      <c r="Y13" s="10">
        <v>21974</v>
      </c>
      <c r="Z13" s="10">
        <v>21994</v>
      </c>
      <c r="AA13" s="11">
        <v>21973</v>
      </c>
      <c r="AB13" s="11">
        <v>22049</v>
      </c>
      <c r="AC13" s="11">
        <v>22125</v>
      </c>
      <c r="AD13" s="11">
        <v>22123</v>
      </c>
      <c r="AE13" s="11">
        <v>22137</v>
      </c>
      <c r="AF13" s="11">
        <v>22144</v>
      </c>
      <c r="AG13" s="11">
        <v>22156</v>
      </c>
      <c r="AH13" s="11">
        <v>22186</v>
      </c>
      <c r="AI13" s="11">
        <v>22186</v>
      </c>
      <c r="AJ13" s="11">
        <v>22176</v>
      </c>
      <c r="AL13" s="3">
        <f t="shared" si="5"/>
        <v>22176</v>
      </c>
    </row>
    <row r="14" spans="2:38" ht="27.75" customHeight="1" x14ac:dyDescent="0.15">
      <c r="B14" s="59"/>
      <c r="C14" s="18"/>
      <c r="D14" s="17" t="s">
        <v>53</v>
      </c>
      <c r="E14" s="47"/>
      <c r="F14" s="43">
        <f t="shared" si="1"/>
        <v>20233</v>
      </c>
      <c r="G14" s="25">
        <f t="shared" si="13"/>
        <v>171</v>
      </c>
      <c r="H14" s="27">
        <f t="shared" si="2"/>
        <v>8.5</v>
      </c>
      <c r="I14" s="82">
        <f t="shared" si="10"/>
        <v>12</v>
      </c>
      <c r="J14" s="51">
        <f t="shared" si="11"/>
        <v>-15</v>
      </c>
      <c r="K14" s="26">
        <f t="shared" si="11"/>
        <v>25</v>
      </c>
      <c r="L14" s="26">
        <f t="shared" si="11"/>
        <v>25</v>
      </c>
      <c r="M14" s="26">
        <f t="shared" si="11"/>
        <v>86</v>
      </c>
      <c r="N14" s="26">
        <f t="shared" si="11"/>
        <v>22</v>
      </c>
      <c r="O14" s="26">
        <f t="shared" si="11"/>
        <v>6</v>
      </c>
      <c r="P14" s="26">
        <f t="shared" si="11"/>
        <v>-17</v>
      </c>
      <c r="Q14" s="26">
        <f t="shared" si="11"/>
        <v>-1</v>
      </c>
      <c r="R14" s="26">
        <f t="shared" si="11"/>
        <v>21</v>
      </c>
      <c r="S14" s="26">
        <f t="shared" si="11"/>
        <v>3</v>
      </c>
      <c r="T14" s="26">
        <f t="shared" si="11"/>
        <v>9</v>
      </c>
      <c r="U14" s="60">
        <f t="shared" si="11"/>
        <v>7</v>
      </c>
      <c r="V14" s="22">
        <f t="shared" si="12"/>
        <v>0</v>
      </c>
      <c r="W14" s="5"/>
      <c r="X14" s="11">
        <v>20081</v>
      </c>
      <c r="Y14" s="10">
        <v>20066</v>
      </c>
      <c r="Z14" s="10">
        <v>20091</v>
      </c>
      <c r="AA14" s="11">
        <v>20116</v>
      </c>
      <c r="AB14" s="11">
        <v>20202</v>
      </c>
      <c r="AC14" s="11">
        <v>20224</v>
      </c>
      <c r="AD14" s="11">
        <v>20230</v>
      </c>
      <c r="AE14" s="11">
        <v>20213</v>
      </c>
      <c r="AF14" s="11">
        <v>20212</v>
      </c>
      <c r="AG14" s="11">
        <v>20233</v>
      </c>
      <c r="AH14" s="11">
        <v>20236</v>
      </c>
      <c r="AI14" s="11">
        <v>20245</v>
      </c>
      <c r="AJ14" s="11">
        <v>20252</v>
      </c>
      <c r="AL14" s="3">
        <f t="shared" si="5"/>
        <v>20252</v>
      </c>
    </row>
    <row r="15" spans="2:38" ht="27.75" customHeight="1" x14ac:dyDescent="0.15">
      <c r="B15" s="59"/>
      <c r="C15" s="18"/>
      <c r="D15" s="17" t="s">
        <v>34</v>
      </c>
      <c r="E15" s="47"/>
      <c r="F15" s="43">
        <f t="shared" si="1"/>
        <v>12941</v>
      </c>
      <c r="G15" s="25">
        <f t="shared" si="13"/>
        <v>38</v>
      </c>
      <c r="H15" s="27">
        <f t="shared" si="2"/>
        <v>2.9</v>
      </c>
      <c r="I15" s="82">
        <f t="shared" si="10"/>
        <v>14</v>
      </c>
      <c r="J15" s="51">
        <f t="shared" si="11"/>
        <v>-6</v>
      </c>
      <c r="K15" s="26">
        <f t="shared" si="11"/>
        <v>3</v>
      </c>
      <c r="L15" s="26">
        <f t="shared" si="11"/>
        <v>5</v>
      </c>
      <c r="M15" s="26">
        <f t="shared" si="11"/>
        <v>7</v>
      </c>
      <c r="N15" s="26">
        <f t="shared" si="11"/>
        <v>-3</v>
      </c>
      <c r="O15" s="26">
        <f t="shared" si="11"/>
        <v>10</v>
      </c>
      <c r="P15" s="26">
        <f t="shared" si="11"/>
        <v>18</v>
      </c>
      <c r="Q15" s="26">
        <f t="shared" si="11"/>
        <v>16</v>
      </c>
      <c r="R15" s="26">
        <f t="shared" si="11"/>
        <v>-11</v>
      </c>
      <c r="S15" s="26">
        <f t="shared" si="11"/>
        <v>-2</v>
      </c>
      <c r="T15" s="26">
        <f t="shared" si="11"/>
        <v>9</v>
      </c>
      <c r="U15" s="60">
        <f t="shared" si="11"/>
        <v>-8</v>
      </c>
      <c r="V15" s="22">
        <f t="shared" si="12"/>
        <v>0</v>
      </c>
      <c r="W15" s="5"/>
      <c r="X15" s="11">
        <v>12902</v>
      </c>
      <c r="Y15" s="10">
        <v>12896</v>
      </c>
      <c r="Z15" s="10">
        <v>12899</v>
      </c>
      <c r="AA15" s="11">
        <v>12904</v>
      </c>
      <c r="AB15" s="11">
        <v>12911</v>
      </c>
      <c r="AC15" s="11">
        <v>12908</v>
      </c>
      <c r="AD15" s="11">
        <v>12918</v>
      </c>
      <c r="AE15" s="11">
        <v>12936</v>
      </c>
      <c r="AF15" s="11">
        <v>12952</v>
      </c>
      <c r="AG15" s="11">
        <v>12941</v>
      </c>
      <c r="AH15" s="11">
        <v>12939</v>
      </c>
      <c r="AI15" s="11">
        <v>12948</v>
      </c>
      <c r="AJ15" s="11">
        <v>12940</v>
      </c>
      <c r="AL15" s="3">
        <f t="shared" si="5"/>
        <v>12940</v>
      </c>
    </row>
    <row r="16" spans="2:38" ht="27.75" customHeight="1" x14ac:dyDescent="0.15">
      <c r="B16" s="61"/>
      <c r="C16" s="48"/>
      <c r="D16" s="49" t="s">
        <v>33</v>
      </c>
      <c r="E16" s="50"/>
      <c r="F16" s="44">
        <f t="shared" si="1"/>
        <v>23134</v>
      </c>
      <c r="G16" s="36">
        <f t="shared" si="13"/>
        <v>334</v>
      </c>
      <c r="H16" s="37">
        <f t="shared" si="2"/>
        <v>14.4</v>
      </c>
      <c r="I16" s="82">
        <f t="shared" si="10"/>
        <v>4</v>
      </c>
      <c r="J16" s="52">
        <f t="shared" si="11"/>
        <v>-3</v>
      </c>
      <c r="K16" s="38">
        <f t="shared" si="11"/>
        <v>61</v>
      </c>
      <c r="L16" s="38">
        <f t="shared" si="11"/>
        <v>52</v>
      </c>
      <c r="M16" s="38">
        <f t="shared" si="11"/>
        <v>127</v>
      </c>
      <c r="N16" s="38">
        <f t="shared" si="11"/>
        <v>43</v>
      </c>
      <c r="O16" s="38">
        <f t="shared" si="11"/>
        <v>5</v>
      </c>
      <c r="P16" s="38">
        <f t="shared" si="11"/>
        <v>24</v>
      </c>
      <c r="Q16" s="38">
        <f t="shared" si="11"/>
        <v>26</v>
      </c>
      <c r="R16" s="38">
        <f t="shared" si="11"/>
        <v>-3</v>
      </c>
      <c r="S16" s="38">
        <f t="shared" si="11"/>
        <v>18</v>
      </c>
      <c r="T16" s="38">
        <f t="shared" si="11"/>
        <v>-21</v>
      </c>
      <c r="U16" s="62">
        <f t="shared" si="11"/>
        <v>5</v>
      </c>
      <c r="V16" s="22">
        <f t="shared" si="12"/>
        <v>0</v>
      </c>
      <c r="W16" s="5"/>
      <c r="X16" s="15">
        <v>22802</v>
      </c>
      <c r="Y16" s="6">
        <v>22799</v>
      </c>
      <c r="Z16" s="6">
        <v>22860</v>
      </c>
      <c r="AA16" s="15">
        <v>22912</v>
      </c>
      <c r="AB16" s="15">
        <v>23039</v>
      </c>
      <c r="AC16" s="15">
        <v>23082</v>
      </c>
      <c r="AD16" s="15">
        <v>23087</v>
      </c>
      <c r="AE16" s="15">
        <v>23111</v>
      </c>
      <c r="AF16" s="15">
        <v>23137</v>
      </c>
      <c r="AG16" s="15">
        <v>23134</v>
      </c>
      <c r="AH16" s="15">
        <v>23152</v>
      </c>
      <c r="AI16" s="15">
        <v>23131</v>
      </c>
      <c r="AJ16" s="15">
        <v>23136</v>
      </c>
      <c r="AL16" s="3">
        <f t="shared" si="5"/>
        <v>23136</v>
      </c>
    </row>
    <row r="17" spans="2:38" ht="27.75" customHeight="1" x14ac:dyDescent="0.15">
      <c r="B17" s="59"/>
      <c r="C17" s="18"/>
      <c r="D17" s="17" t="s">
        <v>22</v>
      </c>
      <c r="E17" s="47"/>
      <c r="F17" s="43">
        <f t="shared" si="1"/>
        <v>6584</v>
      </c>
      <c r="G17" s="25">
        <f t="shared" ref="G17:G25" si="14">SUM(J17:U17)</f>
        <v>-19</v>
      </c>
      <c r="H17" s="27">
        <f t="shared" si="2"/>
        <v>-2.9</v>
      </c>
      <c r="I17" s="82">
        <f t="shared" si="10"/>
        <v>16</v>
      </c>
      <c r="J17" s="51">
        <f t="shared" ref="J17:U18" si="15">Y17-X17</f>
        <v>-3</v>
      </c>
      <c r="K17" s="26">
        <f t="shared" si="15"/>
        <v>3</v>
      </c>
      <c r="L17" s="26">
        <f t="shared" si="15"/>
        <v>-10</v>
      </c>
      <c r="M17" s="26">
        <f t="shared" si="15"/>
        <v>27</v>
      </c>
      <c r="N17" s="26">
        <f t="shared" si="15"/>
        <v>-11</v>
      </c>
      <c r="O17" s="26">
        <f t="shared" si="15"/>
        <v>2</v>
      </c>
      <c r="P17" s="26">
        <f t="shared" si="15"/>
        <v>5</v>
      </c>
      <c r="Q17" s="26">
        <f t="shared" si="15"/>
        <v>-9</v>
      </c>
      <c r="R17" s="26">
        <f t="shared" si="15"/>
        <v>-14</v>
      </c>
      <c r="S17" s="26">
        <f t="shared" si="15"/>
        <v>-5</v>
      </c>
      <c r="T17" s="26">
        <f t="shared" si="15"/>
        <v>7</v>
      </c>
      <c r="U17" s="60">
        <f t="shared" si="15"/>
        <v>-11</v>
      </c>
      <c r="V17" s="22">
        <f t="shared" si="12"/>
        <v>0</v>
      </c>
      <c r="W17" s="5"/>
      <c r="X17" s="10">
        <v>6594</v>
      </c>
      <c r="Y17" s="10">
        <v>6591</v>
      </c>
      <c r="Z17" s="10">
        <v>6594</v>
      </c>
      <c r="AA17" s="11">
        <v>6584</v>
      </c>
      <c r="AB17" s="11">
        <v>6611</v>
      </c>
      <c r="AC17" s="11">
        <v>6600</v>
      </c>
      <c r="AD17" s="11">
        <v>6602</v>
      </c>
      <c r="AE17" s="11">
        <v>6607</v>
      </c>
      <c r="AF17" s="11">
        <v>6598</v>
      </c>
      <c r="AG17" s="11">
        <v>6584</v>
      </c>
      <c r="AH17" s="11">
        <v>6579</v>
      </c>
      <c r="AI17" s="11">
        <v>6586</v>
      </c>
      <c r="AJ17" s="11">
        <v>6575</v>
      </c>
      <c r="AL17" s="3">
        <f t="shared" si="5"/>
        <v>6575</v>
      </c>
    </row>
    <row r="18" spans="2:38" ht="27.75" customHeight="1" x14ac:dyDescent="0.15">
      <c r="B18" s="61"/>
      <c r="C18" s="48"/>
      <c r="D18" s="49" t="s">
        <v>35</v>
      </c>
      <c r="E18" s="50"/>
      <c r="F18" s="44">
        <f t="shared" si="1"/>
        <v>6787</v>
      </c>
      <c r="G18" s="36">
        <f t="shared" si="14"/>
        <v>13</v>
      </c>
      <c r="H18" s="37">
        <f t="shared" si="2"/>
        <v>1.9</v>
      </c>
      <c r="I18" s="82">
        <f t="shared" si="10"/>
        <v>15</v>
      </c>
      <c r="J18" s="52">
        <f t="shared" si="15"/>
        <v>-10</v>
      </c>
      <c r="K18" s="38">
        <f t="shared" si="15"/>
        <v>-2</v>
      </c>
      <c r="L18" s="38">
        <f t="shared" si="15"/>
        <v>-10</v>
      </c>
      <c r="M18" s="38">
        <f t="shared" si="15"/>
        <v>35</v>
      </c>
      <c r="N18" s="38">
        <f t="shared" si="15"/>
        <v>5</v>
      </c>
      <c r="O18" s="38">
        <f t="shared" si="15"/>
        <v>-5</v>
      </c>
      <c r="P18" s="38">
        <f t="shared" si="15"/>
        <v>-4</v>
      </c>
      <c r="Q18" s="38">
        <f t="shared" si="15"/>
        <v>9</v>
      </c>
      <c r="R18" s="38">
        <f t="shared" si="15"/>
        <v>-2</v>
      </c>
      <c r="S18" s="38">
        <f t="shared" si="15"/>
        <v>3</v>
      </c>
      <c r="T18" s="38">
        <f t="shared" si="15"/>
        <v>-8</v>
      </c>
      <c r="U18" s="62">
        <f t="shared" si="15"/>
        <v>2</v>
      </c>
      <c r="V18" s="22">
        <f t="shared" si="12"/>
        <v>0</v>
      </c>
      <c r="W18" s="5"/>
      <c r="X18" s="10">
        <v>6771</v>
      </c>
      <c r="Y18" s="10">
        <v>6761</v>
      </c>
      <c r="Z18" s="10">
        <v>6759</v>
      </c>
      <c r="AA18" s="12">
        <v>6749</v>
      </c>
      <c r="AB18" s="12">
        <v>6784</v>
      </c>
      <c r="AC18" s="12">
        <v>6789</v>
      </c>
      <c r="AD18" s="12">
        <v>6784</v>
      </c>
      <c r="AE18" s="12">
        <v>6780</v>
      </c>
      <c r="AF18" s="12">
        <v>6789</v>
      </c>
      <c r="AG18" s="12">
        <v>6787</v>
      </c>
      <c r="AH18" s="12">
        <v>6790</v>
      </c>
      <c r="AI18" s="12">
        <v>6782</v>
      </c>
      <c r="AJ18" s="12">
        <v>6784</v>
      </c>
      <c r="AL18" s="3">
        <f t="shared" si="5"/>
        <v>6784</v>
      </c>
    </row>
    <row r="19" spans="2:38" ht="27.75" customHeight="1" x14ac:dyDescent="0.15">
      <c r="B19" s="61"/>
      <c r="C19" s="48"/>
      <c r="D19" s="49" t="s">
        <v>24</v>
      </c>
      <c r="E19" s="50"/>
      <c r="F19" s="44">
        <f t="shared" si="1"/>
        <v>10425</v>
      </c>
      <c r="G19" s="36">
        <f t="shared" si="14"/>
        <v>110</v>
      </c>
      <c r="H19" s="37">
        <f t="shared" si="2"/>
        <v>10.6</v>
      </c>
      <c r="I19" s="82">
        <f t="shared" si="10"/>
        <v>10</v>
      </c>
      <c r="J19" s="52">
        <f t="shared" ref="J19:U19" si="16">Y19-X19</f>
        <v>24</v>
      </c>
      <c r="K19" s="38">
        <f t="shared" si="16"/>
        <v>10</v>
      </c>
      <c r="L19" s="38">
        <f t="shared" si="16"/>
        <v>-32</v>
      </c>
      <c r="M19" s="38">
        <f t="shared" si="16"/>
        <v>40</v>
      </c>
      <c r="N19" s="38">
        <f t="shared" si="16"/>
        <v>6</v>
      </c>
      <c r="O19" s="38">
        <f t="shared" si="16"/>
        <v>7</v>
      </c>
      <c r="P19" s="38">
        <f t="shared" si="16"/>
        <v>20</v>
      </c>
      <c r="Q19" s="38">
        <f t="shared" si="16"/>
        <v>-5</v>
      </c>
      <c r="R19" s="38">
        <f t="shared" si="16"/>
        <v>17</v>
      </c>
      <c r="S19" s="38">
        <f t="shared" si="16"/>
        <v>13</v>
      </c>
      <c r="T19" s="38">
        <f t="shared" si="16"/>
        <v>2</v>
      </c>
      <c r="U19" s="62">
        <f t="shared" si="16"/>
        <v>8</v>
      </c>
      <c r="V19" s="22">
        <f t="shared" si="12"/>
        <v>0</v>
      </c>
      <c r="W19" s="5"/>
      <c r="X19" s="10">
        <v>10338</v>
      </c>
      <c r="Y19" s="10">
        <v>10362</v>
      </c>
      <c r="Z19" s="10">
        <v>10372</v>
      </c>
      <c r="AA19" s="11">
        <v>10340</v>
      </c>
      <c r="AB19" s="11">
        <v>10380</v>
      </c>
      <c r="AC19" s="11">
        <v>10386</v>
      </c>
      <c r="AD19" s="11">
        <v>10393</v>
      </c>
      <c r="AE19" s="11">
        <v>10413</v>
      </c>
      <c r="AF19" s="11">
        <v>10408</v>
      </c>
      <c r="AG19" s="11">
        <v>10425</v>
      </c>
      <c r="AH19" s="11">
        <v>10438</v>
      </c>
      <c r="AI19" s="11">
        <v>10440</v>
      </c>
      <c r="AJ19" s="11">
        <v>10448</v>
      </c>
      <c r="AL19" s="3">
        <f t="shared" si="5"/>
        <v>10448</v>
      </c>
    </row>
    <row r="20" spans="2:38" ht="27.75" customHeight="1" x14ac:dyDescent="0.15">
      <c r="B20" s="61"/>
      <c r="C20" s="48"/>
      <c r="D20" s="49" t="s">
        <v>26</v>
      </c>
      <c r="E20" s="50"/>
      <c r="F20" s="44">
        <f t="shared" si="1"/>
        <v>1524</v>
      </c>
      <c r="G20" s="36">
        <f t="shared" si="14"/>
        <v>28</v>
      </c>
      <c r="H20" s="37">
        <f t="shared" si="2"/>
        <v>18.399999999999999</v>
      </c>
      <c r="I20" s="82">
        <f t="shared" si="10"/>
        <v>2</v>
      </c>
      <c r="J20" s="52">
        <f t="shared" ref="J20:U20" si="17">Y20-X20</f>
        <v>5</v>
      </c>
      <c r="K20" s="38">
        <f t="shared" si="17"/>
        <v>0</v>
      </c>
      <c r="L20" s="38">
        <f t="shared" si="17"/>
        <v>-2</v>
      </c>
      <c r="M20" s="38">
        <f t="shared" si="17"/>
        <v>10</v>
      </c>
      <c r="N20" s="38">
        <f t="shared" si="17"/>
        <v>-1</v>
      </c>
      <c r="O20" s="38">
        <f t="shared" si="17"/>
        <v>3</v>
      </c>
      <c r="P20" s="38">
        <f t="shared" si="17"/>
        <v>0</v>
      </c>
      <c r="Q20" s="38">
        <f t="shared" si="17"/>
        <v>-1</v>
      </c>
      <c r="R20" s="38">
        <f t="shared" si="17"/>
        <v>7</v>
      </c>
      <c r="S20" s="38">
        <f t="shared" si="17"/>
        <v>7</v>
      </c>
      <c r="T20" s="38">
        <f t="shared" si="17"/>
        <v>1</v>
      </c>
      <c r="U20" s="62">
        <f t="shared" si="17"/>
        <v>-1</v>
      </c>
      <c r="V20" s="22">
        <f t="shared" si="12"/>
        <v>0</v>
      </c>
      <c r="W20" s="5"/>
      <c r="X20" s="10">
        <v>1503</v>
      </c>
      <c r="Y20" s="10">
        <v>1508</v>
      </c>
      <c r="Z20" s="10">
        <v>1508</v>
      </c>
      <c r="AA20" s="12">
        <v>1506</v>
      </c>
      <c r="AB20" s="12">
        <v>1516</v>
      </c>
      <c r="AC20" s="12">
        <v>1515</v>
      </c>
      <c r="AD20" s="12">
        <v>1518</v>
      </c>
      <c r="AE20" s="12">
        <v>1518</v>
      </c>
      <c r="AF20" s="12">
        <v>1517</v>
      </c>
      <c r="AG20" s="12">
        <v>1524</v>
      </c>
      <c r="AH20" s="12">
        <v>1531</v>
      </c>
      <c r="AI20" s="12">
        <v>1532</v>
      </c>
      <c r="AJ20" s="12">
        <v>1531</v>
      </c>
      <c r="AL20" s="3">
        <f t="shared" si="5"/>
        <v>1531</v>
      </c>
    </row>
    <row r="21" spans="2:38" ht="27.75" customHeight="1" x14ac:dyDescent="0.15">
      <c r="B21" s="59"/>
      <c r="C21" s="18"/>
      <c r="D21" s="17" t="s">
        <v>28</v>
      </c>
      <c r="E21" s="47"/>
      <c r="F21" s="43">
        <f t="shared" si="1"/>
        <v>7538</v>
      </c>
      <c r="G21" s="25">
        <f t="shared" si="14"/>
        <v>124</v>
      </c>
      <c r="H21" s="27">
        <f t="shared" si="2"/>
        <v>16.399999999999999</v>
      </c>
      <c r="I21" s="82">
        <f t="shared" si="10"/>
        <v>3</v>
      </c>
      <c r="J21" s="51">
        <f t="shared" ref="J21:U22" si="18">Y21-X21</f>
        <v>-2</v>
      </c>
      <c r="K21" s="26">
        <f t="shared" si="18"/>
        <v>4</v>
      </c>
      <c r="L21" s="26">
        <f t="shared" si="18"/>
        <v>0</v>
      </c>
      <c r="M21" s="26">
        <f t="shared" si="18"/>
        <v>11</v>
      </c>
      <c r="N21" s="26">
        <f t="shared" si="18"/>
        <v>17</v>
      </c>
      <c r="O21" s="26">
        <f t="shared" si="18"/>
        <v>8</v>
      </c>
      <c r="P21" s="26">
        <f t="shared" si="18"/>
        <v>14</v>
      </c>
      <c r="Q21" s="26">
        <f t="shared" si="18"/>
        <v>26</v>
      </c>
      <c r="R21" s="26">
        <f t="shared" si="18"/>
        <v>4</v>
      </c>
      <c r="S21" s="26">
        <f t="shared" si="18"/>
        <v>29</v>
      </c>
      <c r="T21" s="26">
        <f t="shared" si="18"/>
        <v>12</v>
      </c>
      <c r="U21" s="60">
        <f t="shared" si="18"/>
        <v>1</v>
      </c>
      <c r="V21" s="22">
        <f t="shared" si="12"/>
        <v>0</v>
      </c>
      <c r="W21" s="5"/>
      <c r="X21" s="10">
        <v>7456</v>
      </c>
      <c r="Y21" s="10">
        <v>7454</v>
      </c>
      <c r="Z21" s="10">
        <v>7458</v>
      </c>
      <c r="AA21" s="11">
        <v>7458</v>
      </c>
      <c r="AB21" s="11">
        <v>7469</v>
      </c>
      <c r="AC21" s="11">
        <v>7486</v>
      </c>
      <c r="AD21" s="11">
        <v>7494</v>
      </c>
      <c r="AE21" s="11">
        <v>7508</v>
      </c>
      <c r="AF21" s="11">
        <v>7534</v>
      </c>
      <c r="AG21" s="11">
        <v>7538</v>
      </c>
      <c r="AH21" s="11">
        <v>7567</v>
      </c>
      <c r="AI21" s="11">
        <v>7579</v>
      </c>
      <c r="AJ21" s="11">
        <v>7580</v>
      </c>
      <c r="AL21" s="3">
        <f t="shared" si="5"/>
        <v>7580</v>
      </c>
    </row>
    <row r="22" spans="2:38" ht="27.75" customHeight="1" x14ac:dyDescent="0.15">
      <c r="B22" s="61"/>
      <c r="C22" s="48"/>
      <c r="D22" s="49" t="s">
        <v>36</v>
      </c>
      <c r="E22" s="50"/>
      <c r="F22" s="44">
        <f t="shared" si="1"/>
        <v>8423</v>
      </c>
      <c r="G22" s="36">
        <f t="shared" si="14"/>
        <v>120</v>
      </c>
      <c r="H22" s="37">
        <f t="shared" si="2"/>
        <v>14.2</v>
      </c>
      <c r="I22" s="82">
        <f t="shared" si="10"/>
        <v>5</v>
      </c>
      <c r="J22" s="52">
        <f t="shared" si="18"/>
        <v>-14</v>
      </c>
      <c r="K22" s="38">
        <f t="shared" si="18"/>
        <v>67</v>
      </c>
      <c r="L22" s="38">
        <f t="shared" si="18"/>
        <v>34</v>
      </c>
      <c r="M22" s="38">
        <f t="shared" si="18"/>
        <v>26</v>
      </c>
      <c r="N22" s="38">
        <f t="shared" si="18"/>
        <v>-7</v>
      </c>
      <c r="O22" s="38">
        <f t="shared" si="18"/>
        <v>-5</v>
      </c>
      <c r="P22" s="38">
        <f t="shared" si="18"/>
        <v>4</v>
      </c>
      <c r="Q22" s="38">
        <f t="shared" si="18"/>
        <v>-7</v>
      </c>
      <c r="R22" s="38">
        <f t="shared" si="18"/>
        <v>0</v>
      </c>
      <c r="S22" s="38">
        <f t="shared" si="18"/>
        <v>-7</v>
      </c>
      <c r="T22" s="38">
        <f t="shared" si="18"/>
        <v>11</v>
      </c>
      <c r="U22" s="62">
        <f t="shared" si="18"/>
        <v>18</v>
      </c>
      <c r="V22" s="22">
        <f t="shared" si="12"/>
        <v>0</v>
      </c>
      <c r="W22" s="5"/>
      <c r="X22" s="10">
        <v>8325</v>
      </c>
      <c r="Y22" s="10">
        <v>8311</v>
      </c>
      <c r="Z22" s="10">
        <v>8378</v>
      </c>
      <c r="AA22" s="11">
        <v>8412</v>
      </c>
      <c r="AB22" s="11">
        <v>8438</v>
      </c>
      <c r="AC22" s="11">
        <v>8431</v>
      </c>
      <c r="AD22" s="11">
        <v>8426</v>
      </c>
      <c r="AE22" s="11">
        <v>8430</v>
      </c>
      <c r="AF22" s="11">
        <v>8423</v>
      </c>
      <c r="AG22" s="11">
        <v>8423</v>
      </c>
      <c r="AH22" s="11">
        <v>8416</v>
      </c>
      <c r="AI22" s="11">
        <v>8427</v>
      </c>
      <c r="AJ22" s="11">
        <v>8445</v>
      </c>
      <c r="AL22" s="3">
        <f t="shared" si="5"/>
        <v>8445</v>
      </c>
    </row>
    <row r="23" spans="2:38" ht="27.75" customHeight="1" x14ac:dyDescent="0.15">
      <c r="B23" s="59"/>
      <c r="C23" s="18"/>
      <c r="D23" s="17" t="s">
        <v>30</v>
      </c>
      <c r="E23" s="47"/>
      <c r="F23" s="43">
        <f t="shared" si="1"/>
        <v>4088</v>
      </c>
      <c r="G23" s="25">
        <f t="shared" si="14"/>
        <v>-43</v>
      </c>
      <c r="H23" s="27">
        <f t="shared" si="2"/>
        <v>-10.5</v>
      </c>
      <c r="I23" s="82">
        <f t="shared" si="10"/>
        <v>17</v>
      </c>
      <c r="J23" s="51">
        <f t="shared" ref="J23:U25" si="19">Y23-X23</f>
        <v>-8</v>
      </c>
      <c r="K23" s="26">
        <f t="shared" si="19"/>
        <v>-7</v>
      </c>
      <c r="L23" s="26">
        <f t="shared" si="19"/>
        <v>-2</v>
      </c>
      <c r="M23" s="26">
        <f t="shared" si="19"/>
        <v>-18</v>
      </c>
      <c r="N23" s="26">
        <f t="shared" si="19"/>
        <v>2</v>
      </c>
      <c r="O23" s="26">
        <f t="shared" si="19"/>
        <v>-6</v>
      </c>
      <c r="P23" s="26">
        <f t="shared" si="19"/>
        <v>0</v>
      </c>
      <c r="Q23" s="26">
        <f t="shared" si="19"/>
        <v>0</v>
      </c>
      <c r="R23" s="26">
        <f t="shared" si="19"/>
        <v>-4</v>
      </c>
      <c r="S23" s="26">
        <f t="shared" si="19"/>
        <v>7</v>
      </c>
      <c r="T23" s="26">
        <f t="shared" si="19"/>
        <v>-1</v>
      </c>
      <c r="U23" s="60">
        <f t="shared" si="19"/>
        <v>-6</v>
      </c>
      <c r="V23" s="22">
        <f t="shared" si="12"/>
        <v>0</v>
      </c>
      <c r="W23" s="5"/>
      <c r="X23" s="10">
        <v>4131</v>
      </c>
      <c r="Y23" s="10">
        <v>4123</v>
      </c>
      <c r="Z23" s="10">
        <v>4116</v>
      </c>
      <c r="AA23" s="11">
        <v>4114</v>
      </c>
      <c r="AB23" s="11">
        <v>4096</v>
      </c>
      <c r="AC23" s="11">
        <v>4098</v>
      </c>
      <c r="AD23" s="11">
        <v>4092</v>
      </c>
      <c r="AE23" s="11">
        <v>4092</v>
      </c>
      <c r="AF23" s="11">
        <v>4092</v>
      </c>
      <c r="AG23" s="11">
        <v>4088</v>
      </c>
      <c r="AH23" s="11">
        <v>4095</v>
      </c>
      <c r="AI23" s="11">
        <v>4094</v>
      </c>
      <c r="AJ23" s="11">
        <v>4088</v>
      </c>
      <c r="AL23" s="3">
        <f t="shared" si="5"/>
        <v>4088</v>
      </c>
    </row>
    <row r="24" spans="2:38" ht="27.75" customHeight="1" x14ac:dyDescent="0.15">
      <c r="B24" s="59"/>
      <c r="C24" s="18"/>
      <c r="D24" s="17" t="s">
        <v>31</v>
      </c>
      <c r="E24" s="47"/>
      <c r="F24" s="43">
        <f t="shared" si="1"/>
        <v>8918</v>
      </c>
      <c r="G24" s="25">
        <f t="shared" si="14"/>
        <v>210</v>
      </c>
      <c r="H24" s="27">
        <f t="shared" si="2"/>
        <v>23.5</v>
      </c>
      <c r="I24" s="82">
        <f t="shared" si="10"/>
        <v>1</v>
      </c>
      <c r="J24" s="51">
        <f t="shared" si="19"/>
        <v>4</v>
      </c>
      <c r="K24" s="26">
        <f t="shared" si="19"/>
        <v>6</v>
      </c>
      <c r="L24" s="26">
        <f t="shared" si="19"/>
        <v>39</v>
      </c>
      <c r="M24" s="26">
        <f t="shared" si="19"/>
        <v>24</v>
      </c>
      <c r="N24" s="26">
        <f t="shared" si="19"/>
        <v>-2</v>
      </c>
      <c r="O24" s="26">
        <f t="shared" si="19"/>
        <v>34</v>
      </c>
      <c r="P24" s="26">
        <f t="shared" si="19"/>
        <v>15</v>
      </c>
      <c r="Q24" s="26">
        <f t="shared" si="19"/>
        <v>7</v>
      </c>
      <c r="R24" s="26">
        <f t="shared" si="19"/>
        <v>57</v>
      </c>
      <c r="S24" s="26">
        <f t="shared" si="19"/>
        <v>-7</v>
      </c>
      <c r="T24" s="26">
        <f t="shared" si="19"/>
        <v>22</v>
      </c>
      <c r="U24" s="60">
        <f t="shared" si="19"/>
        <v>11</v>
      </c>
      <c r="V24" s="22">
        <f t="shared" si="12"/>
        <v>0</v>
      </c>
      <c r="W24" s="5"/>
      <c r="X24" s="10">
        <v>8734</v>
      </c>
      <c r="Y24" s="10">
        <v>8738</v>
      </c>
      <c r="Z24" s="10">
        <v>8744</v>
      </c>
      <c r="AA24" s="11">
        <v>8783</v>
      </c>
      <c r="AB24" s="11">
        <v>8807</v>
      </c>
      <c r="AC24" s="11">
        <v>8805</v>
      </c>
      <c r="AD24" s="11">
        <v>8839</v>
      </c>
      <c r="AE24" s="11">
        <v>8854</v>
      </c>
      <c r="AF24" s="11">
        <v>8861</v>
      </c>
      <c r="AG24" s="11">
        <v>8918</v>
      </c>
      <c r="AH24" s="11">
        <v>8911</v>
      </c>
      <c r="AI24" s="11">
        <v>8933</v>
      </c>
      <c r="AJ24" s="11">
        <v>8944</v>
      </c>
      <c r="AL24" s="3">
        <f t="shared" si="5"/>
        <v>8944</v>
      </c>
    </row>
    <row r="25" spans="2:38" ht="27.75" customHeight="1" thickBot="1" x14ac:dyDescent="0.2">
      <c r="B25" s="63"/>
      <c r="C25" s="64"/>
      <c r="D25" s="65" t="s">
        <v>37</v>
      </c>
      <c r="E25" s="66"/>
      <c r="F25" s="67">
        <f t="shared" si="1"/>
        <v>6302</v>
      </c>
      <c r="G25" s="68">
        <f t="shared" si="14"/>
        <v>73</v>
      </c>
      <c r="H25" s="69">
        <f t="shared" si="2"/>
        <v>11.6</v>
      </c>
      <c r="I25" s="82">
        <f t="shared" si="10"/>
        <v>8</v>
      </c>
      <c r="J25" s="70">
        <f t="shared" si="19"/>
        <v>7</v>
      </c>
      <c r="K25" s="71">
        <f t="shared" si="19"/>
        <v>14</v>
      </c>
      <c r="L25" s="71">
        <f t="shared" si="19"/>
        <v>4</v>
      </c>
      <c r="M25" s="71">
        <f t="shared" si="19"/>
        <v>11</v>
      </c>
      <c r="N25" s="71">
        <f t="shared" si="19"/>
        <v>-2</v>
      </c>
      <c r="O25" s="71">
        <f t="shared" si="19"/>
        <v>13</v>
      </c>
      <c r="P25" s="71">
        <f t="shared" si="19"/>
        <v>10</v>
      </c>
      <c r="Q25" s="71">
        <f t="shared" si="19"/>
        <v>8</v>
      </c>
      <c r="R25" s="71">
        <f t="shared" si="19"/>
        <v>11</v>
      </c>
      <c r="S25" s="71">
        <f t="shared" si="19"/>
        <v>7</v>
      </c>
      <c r="T25" s="71">
        <f t="shared" si="19"/>
        <v>3</v>
      </c>
      <c r="U25" s="72">
        <f t="shared" si="19"/>
        <v>-13</v>
      </c>
      <c r="V25" s="22">
        <f t="shared" si="12"/>
        <v>0</v>
      </c>
      <c r="W25" s="5"/>
      <c r="X25" s="6">
        <v>6226</v>
      </c>
      <c r="Y25" s="6">
        <v>6233</v>
      </c>
      <c r="Z25" s="6">
        <v>6247</v>
      </c>
      <c r="AA25" s="12">
        <v>6251</v>
      </c>
      <c r="AB25" s="12">
        <v>6262</v>
      </c>
      <c r="AC25" s="12">
        <v>6260</v>
      </c>
      <c r="AD25" s="12">
        <v>6273</v>
      </c>
      <c r="AE25" s="12">
        <v>6283</v>
      </c>
      <c r="AF25" s="12">
        <v>6291</v>
      </c>
      <c r="AG25" s="12">
        <v>6302</v>
      </c>
      <c r="AH25" s="12">
        <v>6309</v>
      </c>
      <c r="AI25" s="12">
        <v>6312</v>
      </c>
      <c r="AJ25" s="12">
        <v>6299</v>
      </c>
      <c r="AL25" s="3">
        <f t="shared" si="5"/>
        <v>6299</v>
      </c>
    </row>
    <row r="26" spans="2:38" ht="18.75" customHeight="1" x14ac:dyDescent="0.15">
      <c r="C26" s="4" t="s">
        <v>38</v>
      </c>
      <c r="D26" s="5"/>
    </row>
    <row r="27" spans="2:38" x14ac:dyDescent="0.15">
      <c r="C27" s="16" t="s">
        <v>54</v>
      </c>
    </row>
    <row r="31" spans="2:38" x14ac:dyDescent="0.15">
      <c r="H31" s="2" t="s">
        <v>55</v>
      </c>
    </row>
  </sheetData>
  <mergeCells count="6">
    <mergeCell ref="C7:D7"/>
    <mergeCell ref="C8:D8"/>
    <mergeCell ref="J3:U3"/>
    <mergeCell ref="F3:F4"/>
    <mergeCell ref="B3:E4"/>
    <mergeCell ref="C6:D6"/>
  </mergeCells>
  <phoneticPr fontId="1"/>
  <printOptions horizontalCentered="1"/>
  <pageMargins left="0.51181102362204722" right="0.51181102362204722" top="0.98425196850393704" bottom="0.55118110236220474" header="0.51181102362204722" footer="0.51181102362204722"/>
  <pageSetup paperSize="9" scale="76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第９表</vt:lpstr>
      <vt:lpstr>確認</vt:lpstr>
      <vt:lpstr>確認!Print_Area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C97-2186</dc:creator>
  <cp:lastModifiedBy>C14-1138</cp:lastModifiedBy>
  <cp:lastPrinted>2007-05-27T09:21:34Z</cp:lastPrinted>
  <dcterms:created xsi:type="dcterms:W3CDTF">1998-05-19T07:38:28Z</dcterms:created>
  <dcterms:modified xsi:type="dcterms:W3CDTF">2015-07-07T23:31:41Z</dcterms:modified>
</cp:coreProperties>
</file>