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ホームページ\Homepage\☆新HP用データ（toukei）\jinko\p_census\17\kihon_1\"/>
    </mc:Choice>
  </mc:AlternateContent>
  <bookViews>
    <workbookView xWindow="120" yWindow="105" windowWidth="14955" windowHeight="8220"/>
  </bookViews>
  <sheets>
    <sheet name="別表１" sheetId="1" r:id="rId1"/>
  </sheets>
  <externalReferences>
    <externalReference r:id="rId2"/>
  </externalReferences>
  <definedNames>
    <definedName name="Data">[1]市町!#REF!</definedName>
    <definedName name="DataEnd">[1]市町!#REF!</definedName>
    <definedName name="HyousokuEnd">[1]市町!#REF!</definedName>
    <definedName name="_xlnm.Print_Titles" localSheetId="0">別表１!$2:$3</definedName>
    <definedName name="TitleEnglish">[1]市町!#REF!</definedName>
  </definedNames>
  <calcPr calcId="152511"/>
</workbook>
</file>

<file path=xl/calcChain.xml><?xml version="1.0" encoding="utf-8"?>
<calcChain xmlns="http://schemas.openxmlformats.org/spreadsheetml/2006/main">
  <c r="I4" i="1" l="1"/>
  <c r="J4" i="1"/>
  <c r="I5" i="1"/>
  <c r="J5" i="1"/>
  <c r="I6" i="1"/>
  <c r="J6" i="1"/>
  <c r="I7" i="1"/>
  <c r="G8" i="1"/>
  <c r="I8" i="1" s="1"/>
  <c r="J8" i="1" s="1"/>
  <c r="G9" i="1"/>
  <c r="I9" i="1"/>
  <c r="J9" i="1" s="1"/>
  <c r="G10" i="1"/>
  <c r="I10" i="1" s="1"/>
  <c r="J10" i="1" s="1"/>
  <c r="G11" i="1"/>
  <c r="I11" i="1" s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G20" i="1"/>
  <c r="H20" i="1"/>
  <c r="I20" i="1"/>
  <c r="G21" i="1"/>
  <c r="H21" i="1"/>
  <c r="I21" i="1" s="1"/>
  <c r="G22" i="1"/>
  <c r="H22" i="1"/>
  <c r="I22" i="1" s="1"/>
  <c r="G23" i="1"/>
  <c r="H23" i="1"/>
  <c r="G24" i="1"/>
  <c r="H24" i="1"/>
  <c r="I24" i="1"/>
  <c r="G25" i="1"/>
  <c r="H25" i="1"/>
  <c r="I25" i="1" s="1"/>
  <c r="G26" i="1"/>
  <c r="H26" i="1"/>
  <c r="I26" i="1" s="1"/>
  <c r="G27" i="1"/>
  <c r="H27" i="1"/>
  <c r="G28" i="1"/>
  <c r="H28" i="1"/>
  <c r="I28" i="1"/>
  <c r="G29" i="1"/>
  <c r="H29" i="1"/>
  <c r="I29" i="1" s="1"/>
  <c r="G30" i="1"/>
  <c r="H30" i="1"/>
  <c r="I30" i="1" s="1"/>
  <c r="G31" i="1"/>
  <c r="H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8" i="1"/>
  <c r="J48" i="1" s="1"/>
  <c r="I49" i="1"/>
  <c r="J49" i="1" s="1"/>
  <c r="G50" i="1"/>
  <c r="I50" i="1" s="1"/>
  <c r="J50" i="1" s="1"/>
  <c r="I52" i="1"/>
  <c r="J52" i="1" s="1"/>
  <c r="I53" i="1"/>
  <c r="J53" i="1" s="1"/>
  <c r="G54" i="1"/>
  <c r="G51" i="1" s="1"/>
  <c r="H54" i="1"/>
  <c r="I54" i="1" s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H71" i="1"/>
  <c r="G72" i="1"/>
  <c r="H72" i="1"/>
  <c r="I72" i="1" s="1"/>
  <c r="G73" i="1"/>
  <c r="H73" i="1"/>
  <c r="I73" i="1" s="1"/>
  <c r="H74" i="1"/>
  <c r="G75" i="1"/>
  <c r="H75" i="1"/>
  <c r="I75" i="1" s="1"/>
  <c r="G76" i="1"/>
  <c r="H76" i="1"/>
  <c r="G77" i="1"/>
  <c r="H77" i="1"/>
  <c r="I77" i="1"/>
  <c r="G78" i="1"/>
  <c r="H78" i="1"/>
  <c r="I78" i="1" s="1"/>
  <c r="G79" i="1"/>
  <c r="H79" i="1"/>
  <c r="I79" i="1" s="1"/>
  <c r="G80" i="1"/>
  <c r="H80" i="1"/>
  <c r="G81" i="1"/>
  <c r="H81" i="1"/>
  <c r="I81" i="1"/>
  <c r="G82" i="1"/>
  <c r="H82" i="1"/>
  <c r="I82" i="1" s="1"/>
  <c r="G83" i="1"/>
  <c r="H83" i="1"/>
  <c r="I83" i="1" s="1"/>
  <c r="G84" i="1"/>
  <c r="H84" i="1"/>
  <c r="G85" i="1"/>
  <c r="H85" i="1"/>
  <c r="I85" i="1"/>
  <c r="G86" i="1"/>
  <c r="H86" i="1"/>
  <c r="I86" i="1" s="1"/>
  <c r="G87" i="1"/>
  <c r="H87" i="1"/>
  <c r="I87" i="1" s="1"/>
  <c r="G88" i="1"/>
  <c r="H88" i="1"/>
  <c r="G89" i="1"/>
  <c r="H89" i="1"/>
  <c r="I89" i="1"/>
  <c r="G90" i="1"/>
  <c r="H90" i="1"/>
  <c r="I90" i="1" s="1"/>
  <c r="I91" i="1"/>
  <c r="J91" i="1" s="1"/>
  <c r="I92" i="1"/>
  <c r="J92" i="1" s="1"/>
  <c r="I93" i="1"/>
  <c r="J93" i="1" s="1"/>
  <c r="I88" i="1" l="1"/>
  <c r="I84" i="1"/>
  <c r="I80" i="1"/>
  <c r="I76" i="1"/>
  <c r="I31" i="1"/>
  <c r="I27" i="1"/>
  <c r="I23" i="1"/>
  <c r="I51" i="1"/>
  <c r="J51" i="1" s="1"/>
  <c r="G71" i="1"/>
  <c r="I71" i="1" s="1"/>
  <c r="G74" i="1"/>
  <c r="I74" i="1" s="1"/>
</calcChain>
</file>

<file path=xl/sharedStrings.xml><?xml version="1.0" encoding="utf-8"?>
<sst xmlns="http://schemas.openxmlformats.org/spreadsheetml/2006/main" count="162" uniqueCount="52">
  <si>
    <t>－</t>
  </si>
  <si>
    <t>(1)平成17年</t>
    <rPh sb="3" eb="5">
      <t>ヘイセイ</t>
    </rPh>
    <rPh sb="7" eb="8">
      <t>ネン</t>
    </rPh>
    <phoneticPr fontId="2"/>
  </si>
  <si>
    <t>(2)平成12年</t>
    <rPh sb="3" eb="5">
      <t>ヘイセイ</t>
    </rPh>
    <rPh sb="7" eb="8">
      <t>ネン</t>
    </rPh>
    <phoneticPr fontId="2"/>
  </si>
  <si>
    <t>5年間の増減</t>
    <rPh sb="1" eb="3">
      <t>ネンカン</t>
    </rPh>
    <rPh sb="4" eb="6">
      <t>ゾウゲン</t>
    </rPh>
    <phoneticPr fontId="2"/>
  </si>
  <si>
    <t>(1)－(2)</t>
    <phoneticPr fontId="2"/>
  </si>
  <si>
    <t>増減率(%）</t>
    <rPh sb="0" eb="2">
      <t>ゾウゲン</t>
    </rPh>
    <rPh sb="2" eb="3">
      <t>リツ</t>
    </rPh>
    <phoneticPr fontId="2"/>
  </si>
  <si>
    <t>総　　人　　口</t>
    <rPh sb="0" eb="1">
      <t>フサ</t>
    </rPh>
    <rPh sb="3" eb="4">
      <t>ヒト</t>
    </rPh>
    <rPh sb="6" eb="7">
      <t>クチ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</si>
  <si>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</si>
  <si>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</si>
  <si>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</si>
  <si>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人口密度(人/k㎡）</t>
    <rPh sb="0" eb="2">
      <t>ジンコウ</t>
    </rPh>
    <rPh sb="2" eb="4">
      <t>ミツド</t>
    </rPh>
    <rPh sb="5" eb="6">
      <t>ニン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</si>
  <si>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</si>
  <si>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15歳未満</t>
    <rPh sb="2" eb="5">
      <t>サイミマン</t>
    </rPh>
    <phoneticPr fontId="2"/>
  </si>
  <si>
    <t>15～64歳</t>
    <rPh sb="5" eb="6">
      <t>サイ</t>
    </rPh>
    <phoneticPr fontId="2"/>
  </si>
  <si>
    <t xml:space="preserve">65歳以上 </t>
    <rPh sb="2" eb="5">
      <t>サイイジョウ</t>
    </rPh>
    <phoneticPr fontId="2"/>
  </si>
  <si>
    <t>うち75歳以上</t>
    <rPh sb="4" eb="5">
      <t>サイ</t>
    </rPh>
    <rPh sb="5" eb="7">
      <t>イジョウ</t>
    </rPh>
    <phoneticPr fontId="2"/>
  </si>
  <si>
    <t>年齢別割合(％)</t>
    <rPh sb="0" eb="2">
      <t>ネンレイ</t>
    </rPh>
    <rPh sb="2" eb="3">
      <t>ベツ</t>
    </rPh>
    <rPh sb="3" eb="5">
      <t>ワリアイ</t>
    </rPh>
    <phoneticPr fontId="2"/>
  </si>
  <si>
    <t>－</t>
    <phoneticPr fontId="2"/>
  </si>
  <si>
    <t>(総人口＝100)</t>
    <rPh sb="1" eb="4">
      <t>ソウジンコウ</t>
    </rPh>
    <phoneticPr fontId="2"/>
  </si>
  <si>
    <t>平均年齢</t>
    <rPh sb="0" eb="2">
      <t>ヘイキン</t>
    </rPh>
    <rPh sb="2" eb="4">
      <t>ネンレイ</t>
    </rPh>
    <phoneticPr fontId="2"/>
  </si>
  <si>
    <t>年齢中位数</t>
    <rPh sb="0" eb="2">
      <t>ネンレイ</t>
    </rPh>
    <rPh sb="2" eb="4">
      <t>チュウイ</t>
    </rPh>
    <rPh sb="4" eb="5">
      <t>スウ</t>
    </rPh>
    <phoneticPr fontId="2"/>
  </si>
  <si>
    <t>未婚率(％)</t>
    <rPh sb="0" eb="2">
      <t>ミコン</t>
    </rPh>
    <rPh sb="2" eb="3">
      <t>リツ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</si>
  <si>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</si>
  <si>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</si>
  <si>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</si>
  <si>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一般世帯</t>
    <rPh sb="0" eb="2">
      <t>イッパン</t>
    </rPh>
    <rPh sb="2" eb="4">
      <t>セタイ</t>
    </rPh>
    <phoneticPr fontId="2"/>
  </si>
  <si>
    <t>世帯数</t>
    <rPh sb="0" eb="3">
      <t>セタイスウ</t>
    </rPh>
    <phoneticPr fontId="2"/>
  </si>
  <si>
    <t>世帯人員</t>
    <rPh sb="0" eb="2">
      <t>セタイ</t>
    </rPh>
    <rPh sb="2" eb="4">
      <t>ジンイン</t>
    </rPh>
    <phoneticPr fontId="2"/>
  </si>
  <si>
    <t>平均人員</t>
    <rPh sb="0" eb="2">
      <t>ヘイキン</t>
    </rPh>
    <rPh sb="2" eb="4">
      <t>ジンイン</t>
    </rPh>
    <phoneticPr fontId="2"/>
  </si>
  <si>
    <t>核家族世帯</t>
    <rPh sb="0" eb="3">
      <t>カクカゾク</t>
    </rPh>
    <rPh sb="3" eb="5">
      <t>セタイ</t>
    </rPh>
    <phoneticPr fontId="2"/>
  </si>
  <si>
    <t>夫婦のみの世帯</t>
    <rPh sb="0" eb="2">
      <t>フウフ</t>
    </rPh>
    <rPh sb="5" eb="7">
      <t>セタイ</t>
    </rPh>
    <phoneticPr fontId="2"/>
  </si>
  <si>
    <t>夫婦と子どもから成る世帯</t>
    <rPh sb="0" eb="2">
      <t>フウフ</t>
    </rPh>
    <rPh sb="3" eb="4">
      <t>コ</t>
    </rPh>
    <rPh sb="8" eb="9">
      <t>ナ</t>
    </rPh>
    <rPh sb="10" eb="12">
      <t>セタイ</t>
    </rPh>
    <phoneticPr fontId="2"/>
  </si>
  <si>
    <t>ひとり親と子どもから成る世帯</t>
    <rPh sb="3" eb="4">
      <t>オヤ</t>
    </rPh>
    <rPh sb="5" eb="6">
      <t>コ</t>
    </rPh>
    <rPh sb="10" eb="11">
      <t>ナ</t>
    </rPh>
    <rPh sb="12" eb="14">
      <t>セタイ</t>
    </rPh>
    <phoneticPr fontId="2"/>
  </si>
  <si>
    <t>その他の親族世帯</t>
    <rPh sb="2" eb="3">
      <t>タ</t>
    </rPh>
    <rPh sb="4" eb="6">
      <t>シンゾク</t>
    </rPh>
    <rPh sb="6" eb="8">
      <t>セタイ</t>
    </rPh>
    <phoneticPr fontId="2"/>
  </si>
  <si>
    <t>非親族世帯</t>
    <rPh sb="0" eb="1">
      <t>ヒ</t>
    </rPh>
    <rPh sb="1" eb="3">
      <t>シンゾク</t>
    </rPh>
    <rPh sb="3" eb="5">
      <t>セタイ</t>
    </rPh>
    <phoneticPr fontId="2"/>
  </si>
  <si>
    <t>単独世帯</t>
    <rPh sb="0" eb="2">
      <t>タンドク</t>
    </rPh>
    <rPh sb="2" eb="4">
      <t>セタイ</t>
    </rPh>
    <phoneticPr fontId="2"/>
  </si>
  <si>
    <t>65歳以上親族のいる世帯</t>
    <rPh sb="2" eb="5">
      <t>サイイジョウ</t>
    </rPh>
    <rPh sb="5" eb="7">
      <t>シンゾク</t>
    </rPh>
    <rPh sb="10" eb="12">
      <t>セタイ</t>
    </rPh>
    <phoneticPr fontId="2"/>
  </si>
  <si>
    <t>うち核家族世帯</t>
    <rPh sb="2" eb="5">
      <t>カクカゾク</t>
    </rPh>
    <rPh sb="5" eb="7">
      <t>セタイ</t>
    </rPh>
    <phoneticPr fontId="2"/>
  </si>
  <si>
    <t>うち高齢夫婦世帯</t>
    <rPh sb="2" eb="4">
      <t>コウレイ</t>
    </rPh>
    <rPh sb="4" eb="6">
      <t>フウフ</t>
    </rPh>
    <rPh sb="6" eb="8">
      <t>セタイ</t>
    </rPh>
    <phoneticPr fontId="2"/>
  </si>
  <si>
    <t>うち高齢単身世帯</t>
    <rPh sb="2" eb="4">
      <t>コウレイ</t>
    </rPh>
    <rPh sb="4" eb="6">
      <t>タンシン</t>
    </rPh>
    <rPh sb="6" eb="8">
      <t>セタイ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</si>
  <si>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</si>
  <si>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持ち家</t>
    <rPh sb="0" eb="1">
      <t>モ</t>
    </rPh>
    <rPh sb="2" eb="3">
      <t>イエ</t>
    </rPh>
    <phoneticPr fontId="2"/>
  </si>
  <si>
    <t>公営の借家</t>
    <rPh sb="0" eb="2">
      <t>コウエイ</t>
    </rPh>
    <rPh sb="3" eb="5">
      <t>シャクヤ</t>
    </rPh>
    <phoneticPr fontId="2"/>
  </si>
  <si>
    <t>公団・公社の社宅</t>
    <rPh sb="0" eb="2">
      <t>コウダン</t>
    </rPh>
    <rPh sb="3" eb="5">
      <t>コウシャ</t>
    </rPh>
    <rPh sb="6" eb="8">
      <t>シャタク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</si>
  <si>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</si>
  <si>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</si>
  <si>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</si>
  <si>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世帯数の割合(%)</t>
    <rPh sb="0" eb="3">
      <t>セタイスウ</t>
    </rPh>
    <rPh sb="4" eb="6">
      <t>ワリアイ</t>
    </rPh>
    <phoneticPr fontId="2"/>
  </si>
  <si>
    <t>施設等の世帯人員</t>
    <rPh sb="0" eb="2">
      <t>シセツ</t>
    </rPh>
    <rPh sb="2" eb="3">
      <t>トウ</t>
    </rPh>
    <rPh sb="4" eb="6">
      <t>セタイ</t>
    </rPh>
    <rPh sb="6" eb="8">
      <t>ジンイン</t>
    </rPh>
    <phoneticPr fontId="2"/>
  </si>
  <si>
    <t>うち社会施設の入所者</t>
    <rPh sb="2" eb="4">
      <t>シャカイ</t>
    </rPh>
    <rPh sb="4" eb="6">
      <t>シセツ</t>
    </rPh>
    <rPh sb="7" eb="10">
      <t>ニュウショシャ</t>
    </rPh>
    <phoneticPr fontId="2"/>
  </si>
  <si>
    <t>うち65歳以上</t>
    <rPh sb="4" eb="7">
      <t>サイイジョウ</t>
    </rPh>
    <phoneticPr fontId="2"/>
  </si>
  <si>
    <t>別表１　香川県の主要指標</t>
    <rPh sb="0" eb="2">
      <t>ベッピョウ</t>
    </rPh>
    <rPh sb="4" eb="7">
      <t>カガワケン</t>
    </rPh>
    <rPh sb="8" eb="10">
      <t>シュヨウ</t>
    </rPh>
    <rPh sb="10" eb="12">
      <t>シヒョウ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</si>
</sst>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#,##0.0000;[Red]\-#,##0.000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6">
    <xf numFmtId="0" fontId="0" fillId="0" borderId="0" xfId="0"/>
    <xf numFmtId="38" fontId="3" fillId="0" borderId="0" xfId="1" applyFont="1" applyAlignment="1">
      <alignment vertical="center"/>
    </xf>
    <xf numFmtId="38" fontId="3" fillId="0" borderId="1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 shrinkToFit="1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176" fontId="3" fillId="0" borderId="9" xfId="1" applyNumberFormat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176" fontId="3" fillId="0" borderId="15" xfId="1" applyNumberFormat="1" applyFont="1" applyBorder="1" applyAlignment="1">
      <alignment vertical="center"/>
    </xf>
    <xf numFmtId="38" fontId="3" fillId="0" borderId="16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38" fontId="3" fillId="0" borderId="18" xfId="1" applyFont="1" applyBorder="1" applyAlignment="1">
      <alignment vertical="center"/>
    </xf>
    <xf numFmtId="38" fontId="3" fillId="0" borderId="19" xfId="1" applyFont="1" applyBorder="1" applyAlignment="1">
      <alignment vertical="center"/>
    </xf>
    <xf numFmtId="40" fontId="3" fillId="0" borderId="20" xfId="1" applyNumberFormat="1" applyFont="1" applyBorder="1" applyAlignment="1">
      <alignment vertical="center"/>
    </xf>
    <xf numFmtId="40" fontId="3" fillId="0" borderId="21" xfId="1" applyNumberFormat="1" applyFont="1" applyBorder="1" applyAlignment="1">
      <alignment vertical="center"/>
    </xf>
    <xf numFmtId="177" fontId="3" fillId="0" borderId="22" xfId="1" applyNumberFormat="1" applyFont="1" applyBorder="1" applyAlignment="1">
      <alignment vertical="center"/>
    </xf>
    <xf numFmtId="38" fontId="3" fillId="0" borderId="23" xfId="1" applyFont="1" applyBorder="1" applyAlignment="1">
      <alignment vertical="center"/>
    </xf>
    <xf numFmtId="38" fontId="3" fillId="0" borderId="24" xfId="1" applyFont="1" applyBorder="1" applyAlignment="1">
      <alignment vertical="center"/>
    </xf>
    <xf numFmtId="38" fontId="3" fillId="0" borderId="25" xfId="1" applyFont="1" applyBorder="1" applyAlignment="1">
      <alignment vertical="center"/>
    </xf>
    <xf numFmtId="38" fontId="3" fillId="0" borderId="22" xfId="1" applyFont="1" applyBorder="1" applyAlignment="1">
      <alignment vertical="center"/>
    </xf>
    <xf numFmtId="38" fontId="3" fillId="0" borderId="20" xfId="1" applyFont="1" applyBorder="1" applyAlignment="1">
      <alignment vertical="center"/>
    </xf>
    <xf numFmtId="38" fontId="3" fillId="0" borderId="21" xfId="1" applyFont="1" applyBorder="1" applyAlignment="1">
      <alignment vertical="center"/>
    </xf>
    <xf numFmtId="176" fontId="3" fillId="0" borderId="22" xfId="1" applyNumberFormat="1" applyFont="1" applyBorder="1" applyAlignment="1">
      <alignment vertical="center"/>
    </xf>
    <xf numFmtId="176" fontId="3" fillId="0" borderId="13" xfId="1" applyNumberFormat="1" applyFont="1" applyBorder="1" applyAlignment="1">
      <alignment vertical="center"/>
    </xf>
    <xf numFmtId="176" fontId="3" fillId="0" borderId="14" xfId="1" applyNumberFormat="1" applyFont="1" applyBorder="1" applyAlignment="1">
      <alignment vertical="center"/>
    </xf>
    <xf numFmtId="176" fontId="3" fillId="0" borderId="15" xfId="1" quotePrefix="1" applyNumberFormat="1" applyFont="1" applyBorder="1" applyAlignment="1">
      <alignment horizontal="center" vertical="center"/>
    </xf>
    <xf numFmtId="176" fontId="3" fillId="0" borderId="15" xfId="1" applyNumberFormat="1" applyFont="1" applyBorder="1" applyAlignment="1">
      <alignment horizontal="center" vertical="center"/>
    </xf>
    <xf numFmtId="176" fontId="3" fillId="0" borderId="20" xfId="1" applyNumberFormat="1" applyFont="1" applyBorder="1" applyAlignment="1">
      <alignment vertical="center"/>
    </xf>
    <xf numFmtId="176" fontId="3" fillId="0" borderId="21" xfId="1" applyNumberFormat="1" applyFont="1" applyBorder="1" applyAlignment="1">
      <alignment vertical="center"/>
    </xf>
    <xf numFmtId="176" fontId="3" fillId="0" borderId="22" xfId="1" applyNumberFormat="1" applyFont="1" applyBorder="1" applyAlignment="1">
      <alignment horizontal="center" vertical="center"/>
    </xf>
    <xf numFmtId="38" fontId="3" fillId="0" borderId="26" xfId="1" applyFont="1" applyBorder="1" applyAlignment="1">
      <alignment vertical="center"/>
    </xf>
    <xf numFmtId="176" fontId="3" fillId="0" borderId="27" xfId="1" applyNumberFormat="1" applyFont="1" applyBorder="1" applyAlignment="1">
      <alignment vertical="center"/>
    </xf>
    <xf numFmtId="176" fontId="3" fillId="0" borderId="28" xfId="1" applyNumberFormat="1" applyFont="1" applyBorder="1" applyAlignment="1">
      <alignment vertical="center"/>
    </xf>
    <xf numFmtId="176" fontId="3" fillId="0" borderId="29" xfId="1" applyNumberFormat="1" applyFont="1" applyBorder="1" applyAlignment="1">
      <alignment horizontal="center" vertical="center"/>
    </xf>
    <xf numFmtId="38" fontId="3" fillId="0" borderId="30" xfId="1" applyFont="1" applyBorder="1" applyAlignment="1">
      <alignment vertical="center"/>
    </xf>
    <xf numFmtId="38" fontId="3" fillId="0" borderId="31" xfId="1" applyFont="1" applyBorder="1" applyAlignment="1">
      <alignment vertical="center"/>
    </xf>
    <xf numFmtId="38" fontId="3" fillId="0" borderId="32" xfId="1" applyFont="1" applyBorder="1" applyAlignment="1">
      <alignment vertical="center"/>
    </xf>
    <xf numFmtId="38" fontId="3" fillId="0" borderId="33" xfId="1" applyFont="1" applyBorder="1" applyAlignment="1">
      <alignment vertical="center"/>
    </xf>
    <xf numFmtId="176" fontId="3" fillId="0" borderId="34" xfId="1" applyNumberFormat="1" applyFont="1" applyBorder="1" applyAlignment="1">
      <alignment vertical="center"/>
    </xf>
    <xf numFmtId="176" fontId="3" fillId="0" borderId="35" xfId="1" applyNumberFormat="1" applyFont="1" applyBorder="1" applyAlignment="1">
      <alignment vertical="center"/>
    </xf>
    <xf numFmtId="176" fontId="3" fillId="0" borderId="36" xfId="1" applyNumberFormat="1" applyFont="1" applyBorder="1" applyAlignment="1">
      <alignment horizontal="center" vertical="center"/>
    </xf>
    <xf numFmtId="38" fontId="3" fillId="0" borderId="37" xfId="1" applyFont="1" applyBorder="1" applyAlignment="1">
      <alignment vertical="center"/>
    </xf>
    <xf numFmtId="38" fontId="3" fillId="0" borderId="38" xfId="1" applyFont="1" applyBorder="1" applyAlignment="1">
      <alignment vertical="center"/>
    </xf>
    <xf numFmtId="38" fontId="3" fillId="0" borderId="39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176" fontId="3" fillId="0" borderId="41" xfId="1" applyNumberFormat="1" applyFont="1" applyBorder="1" applyAlignment="1">
      <alignment vertical="center"/>
    </xf>
    <xf numFmtId="176" fontId="3" fillId="0" borderId="42" xfId="1" applyNumberFormat="1" applyFont="1" applyBorder="1" applyAlignment="1">
      <alignment vertical="center"/>
    </xf>
    <xf numFmtId="176" fontId="3" fillId="0" borderId="43" xfId="1" applyNumberFormat="1" applyFont="1" applyBorder="1" applyAlignment="1">
      <alignment horizontal="center" vertical="center"/>
    </xf>
    <xf numFmtId="38" fontId="3" fillId="0" borderId="44" xfId="1" applyFont="1" applyBorder="1" applyAlignment="1">
      <alignment vertical="center"/>
    </xf>
    <xf numFmtId="38" fontId="3" fillId="0" borderId="45" xfId="1" applyFont="1" applyBorder="1" applyAlignment="1">
      <alignment vertical="center"/>
    </xf>
    <xf numFmtId="38" fontId="3" fillId="0" borderId="46" xfId="1" applyFont="1" applyBorder="1" applyAlignment="1">
      <alignment vertical="center"/>
    </xf>
    <xf numFmtId="38" fontId="3" fillId="0" borderId="47" xfId="1" applyFont="1" applyBorder="1" applyAlignment="1">
      <alignment vertical="center"/>
    </xf>
    <xf numFmtId="176" fontId="3" fillId="0" borderId="48" xfId="1" applyNumberFormat="1" applyFont="1" applyBorder="1" applyAlignment="1">
      <alignment vertical="center"/>
    </xf>
    <xf numFmtId="176" fontId="3" fillId="0" borderId="49" xfId="1" applyNumberFormat="1" applyFont="1" applyBorder="1" applyAlignment="1">
      <alignment vertical="center"/>
    </xf>
    <xf numFmtId="176" fontId="3" fillId="0" borderId="50" xfId="1" applyNumberFormat="1" applyFont="1" applyBorder="1" applyAlignment="1">
      <alignment horizontal="center" vertical="center"/>
    </xf>
    <xf numFmtId="40" fontId="3" fillId="0" borderId="27" xfId="1" applyNumberFormat="1" applyFont="1" applyBorder="1" applyAlignment="1">
      <alignment vertical="center"/>
    </xf>
    <xf numFmtId="40" fontId="3" fillId="0" borderId="28" xfId="1" applyNumberFormat="1" applyFont="1" applyBorder="1" applyAlignment="1">
      <alignment vertical="center"/>
    </xf>
    <xf numFmtId="176" fontId="3" fillId="0" borderId="29" xfId="1" applyNumberFormat="1" applyFont="1" applyBorder="1" applyAlignment="1">
      <alignment vertical="center"/>
    </xf>
    <xf numFmtId="38" fontId="3" fillId="0" borderId="34" xfId="1" applyNumberFormat="1" applyFont="1" applyBorder="1" applyAlignment="1">
      <alignment vertical="center"/>
    </xf>
    <xf numFmtId="38" fontId="3" fillId="0" borderId="35" xfId="1" applyNumberFormat="1" applyFont="1" applyBorder="1" applyAlignment="1">
      <alignment vertical="center"/>
    </xf>
    <xf numFmtId="176" fontId="3" fillId="0" borderId="36" xfId="1" applyNumberFormat="1" applyFont="1" applyBorder="1" applyAlignment="1">
      <alignment vertical="center"/>
    </xf>
    <xf numFmtId="38" fontId="3" fillId="0" borderId="13" xfId="1" applyNumberFormat="1" applyFont="1" applyBorder="1" applyAlignment="1">
      <alignment vertical="center"/>
    </xf>
    <xf numFmtId="38" fontId="3" fillId="0" borderId="14" xfId="1" applyNumberFormat="1" applyFont="1" applyBorder="1" applyAlignment="1">
      <alignment vertical="center"/>
    </xf>
    <xf numFmtId="38" fontId="3" fillId="0" borderId="51" xfId="1" applyFont="1" applyBorder="1" applyAlignment="1">
      <alignment vertical="center"/>
    </xf>
    <xf numFmtId="38" fontId="3" fillId="0" borderId="52" xfId="1" applyFont="1" applyBorder="1" applyAlignment="1">
      <alignment vertical="center"/>
    </xf>
    <xf numFmtId="38" fontId="3" fillId="0" borderId="53" xfId="1" applyFont="1" applyBorder="1" applyAlignment="1">
      <alignment vertical="center"/>
    </xf>
    <xf numFmtId="38" fontId="3" fillId="0" borderId="54" xfId="1" applyNumberFormat="1" applyFont="1" applyBorder="1" applyAlignment="1">
      <alignment vertical="center"/>
    </xf>
    <xf numFmtId="38" fontId="3" fillId="0" borderId="55" xfId="1" applyNumberFormat="1" applyFont="1" applyBorder="1" applyAlignment="1">
      <alignment vertical="center"/>
    </xf>
    <xf numFmtId="176" fontId="3" fillId="0" borderId="56" xfId="1" applyNumberFormat="1" applyFont="1" applyBorder="1" applyAlignment="1">
      <alignment vertical="center"/>
    </xf>
    <xf numFmtId="38" fontId="3" fillId="0" borderId="57" xfId="1" applyFont="1" applyBorder="1" applyAlignment="1">
      <alignment vertical="center"/>
    </xf>
    <xf numFmtId="38" fontId="3" fillId="0" borderId="20" xfId="1" applyNumberFormat="1" applyFont="1" applyBorder="1" applyAlignment="1">
      <alignment vertical="center"/>
    </xf>
    <xf numFmtId="38" fontId="3" fillId="0" borderId="21" xfId="1" applyNumberFormat="1" applyFont="1" applyBorder="1" applyAlignment="1">
      <alignment vertical="center"/>
    </xf>
    <xf numFmtId="38" fontId="3" fillId="0" borderId="43" xfId="1" applyFont="1" applyBorder="1" applyAlignment="1">
      <alignment vertical="center"/>
    </xf>
    <xf numFmtId="38" fontId="3" fillId="0" borderId="41" xfId="1" applyNumberFormat="1" applyFont="1" applyBorder="1" applyAlignment="1">
      <alignment vertical="center"/>
    </xf>
    <xf numFmtId="38" fontId="3" fillId="0" borderId="42" xfId="1" applyNumberFormat="1" applyFont="1" applyBorder="1" applyAlignment="1">
      <alignment vertical="center"/>
    </xf>
    <xf numFmtId="176" fontId="3" fillId="0" borderId="43" xfId="1" applyNumberFormat="1" applyFont="1" applyBorder="1" applyAlignment="1">
      <alignment vertical="center"/>
    </xf>
    <xf numFmtId="38" fontId="3" fillId="0" borderId="29" xfId="1" applyFont="1" applyBorder="1" applyAlignment="1">
      <alignment vertical="center"/>
    </xf>
    <xf numFmtId="38" fontId="3" fillId="0" borderId="27" xfId="1" applyNumberFormat="1" applyFont="1" applyBorder="1" applyAlignment="1">
      <alignment vertical="center"/>
    </xf>
    <xf numFmtId="38" fontId="3" fillId="0" borderId="28" xfId="1" applyNumberFormat="1" applyFont="1" applyBorder="1" applyAlignment="1">
      <alignment vertical="center"/>
    </xf>
    <xf numFmtId="176" fontId="3" fillId="0" borderId="54" xfId="1" applyNumberFormat="1" applyFont="1" applyBorder="1" applyAlignment="1">
      <alignment vertical="center"/>
    </xf>
    <xf numFmtId="176" fontId="3" fillId="0" borderId="55" xfId="1" applyNumberFormat="1" applyFont="1" applyBorder="1" applyAlignment="1">
      <alignment vertical="center"/>
    </xf>
    <xf numFmtId="176" fontId="3" fillId="0" borderId="56" xfId="1" applyNumberFormat="1" applyFont="1" applyBorder="1" applyAlignment="1">
      <alignment horizontal="center" vertical="center"/>
    </xf>
    <xf numFmtId="38" fontId="3" fillId="0" borderId="34" xfId="1" applyFont="1" applyBorder="1" applyAlignment="1">
      <alignment vertical="center"/>
    </xf>
    <xf numFmtId="38" fontId="3" fillId="0" borderId="35" xfId="1" applyFont="1" applyBorder="1" applyAlignment="1">
      <alignment vertical="center"/>
    </xf>
    <xf numFmtId="38" fontId="3" fillId="0" borderId="58" xfId="1" applyFont="1" applyBorder="1" applyAlignment="1">
      <alignment vertical="center"/>
    </xf>
    <xf numFmtId="38" fontId="3" fillId="0" borderId="59" xfId="1" applyFont="1" applyBorder="1" applyAlignment="1">
      <alignment vertical="center"/>
    </xf>
    <xf numFmtId="38" fontId="3" fillId="0" borderId="60" xfId="1" applyFont="1" applyBorder="1" applyAlignment="1">
      <alignment vertical="center"/>
    </xf>
    <xf numFmtId="38" fontId="3" fillId="0" borderId="61" xfId="1" applyFont="1" applyBorder="1" applyAlignment="1">
      <alignment vertical="center"/>
    </xf>
    <xf numFmtId="176" fontId="3" fillId="0" borderId="62" xfId="1" applyNumberFormat="1" applyFont="1" applyBorder="1" applyAlignment="1">
      <alignment vertical="center"/>
    </xf>
    <xf numFmtId="38" fontId="3" fillId="0" borderId="0" xfId="1" applyFont="1"/>
    <xf numFmtId="38" fontId="3" fillId="0" borderId="28" xfId="1" applyFont="1" applyBorder="1" applyAlignment="1">
      <alignment vertical="center"/>
    </xf>
    <xf numFmtId="176" fontId="3" fillId="0" borderId="0" xfId="1" applyNumberFormat="1" applyFont="1"/>
    <xf numFmtId="38" fontId="4" fillId="0" borderId="0" xfId="1" applyFont="1"/>
    <xf numFmtId="176" fontId="4" fillId="0" borderId="0" xfId="1" applyNumberFormat="1" applyFont="1"/>
    <xf numFmtId="38" fontId="3" fillId="0" borderId="34" xfId="1" applyFont="1" applyBorder="1" applyAlignment="1">
      <alignment horizontal="center" vertical="center" textRotation="255"/>
    </xf>
    <xf numFmtId="38" fontId="3" fillId="0" borderId="13" xfId="1" applyFont="1" applyBorder="1" applyAlignment="1">
      <alignment horizontal="center" vertical="center" textRotation="255"/>
    </xf>
    <xf numFmtId="38" fontId="3" fillId="0" borderId="63" xfId="1" applyFont="1" applyBorder="1" applyAlignment="1">
      <alignment horizontal="center" vertical="center" textRotation="255"/>
    </xf>
    <xf numFmtId="38" fontId="3" fillId="0" borderId="64" xfId="1" applyFont="1" applyBorder="1" applyAlignment="1">
      <alignment horizontal="center" vertical="center" textRotation="255"/>
    </xf>
    <xf numFmtId="38" fontId="3" fillId="0" borderId="16" xfId="1" applyFont="1" applyBorder="1" applyAlignment="1">
      <alignment horizontal="center" vertical="center" textRotation="255"/>
    </xf>
    <xf numFmtId="38" fontId="3" fillId="0" borderId="60" xfId="1" applyFont="1" applyBorder="1" applyAlignment="1">
      <alignment horizontal="center" vertical="center"/>
    </xf>
    <xf numFmtId="38" fontId="3" fillId="0" borderId="63" xfId="1" applyFont="1" applyBorder="1" applyAlignment="1">
      <alignment horizontal="center" vertical="center"/>
    </xf>
    <xf numFmtId="38" fontId="3" fillId="0" borderId="58" xfId="1" applyFont="1" applyBorder="1" applyAlignment="1">
      <alignment horizontal="center" vertical="center"/>
    </xf>
    <xf numFmtId="38" fontId="3" fillId="0" borderId="59" xfId="1" applyFont="1" applyBorder="1" applyAlignment="1">
      <alignment horizontal="center" vertical="center"/>
    </xf>
    <xf numFmtId="38" fontId="3" fillId="0" borderId="65" xfId="1" applyFont="1" applyBorder="1" applyAlignment="1">
      <alignment horizontal="center" vertical="center"/>
    </xf>
    <xf numFmtId="38" fontId="3" fillId="0" borderId="66" xfId="1" applyFont="1" applyBorder="1" applyAlignment="1">
      <alignment horizontal="center" vertical="center"/>
    </xf>
    <xf numFmtId="38" fontId="3" fillId="0" borderId="67" xfId="1" applyFont="1" applyBorder="1" applyAlignment="1">
      <alignment horizontal="center" vertical="center"/>
    </xf>
    <xf numFmtId="38" fontId="3" fillId="0" borderId="6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269;&#21218;&#35519;&#26619;/&#20844;&#34920;/17census/&#65297;&#27425;&#38598;&#35336;/&#20027;&#35201;&#25351;&#271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"/>
      <sheetName val="市町"/>
      <sheetName val="Sheet2"/>
      <sheetName val="Sheet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zoomScaleNormal="100" zoomScaleSheetLayoutView="100" workbookViewId="0"/>
  </sheetViews>
  <sheetFormatPr defaultRowHeight="13.5"/>
  <cols>
    <col min="1" max="1" width="2.625" style="98" customWidth="1"/>
    <col min="2" max="3" width="2" style="98" customWidth="1"/>
    <col min="4" max="4" width="9.625" style="98" customWidth="1"/>
    <col min="5" max="5" width="3.125" style="98" customWidth="1"/>
    <col min="6" max="7" width="12.625" style="98" customWidth="1"/>
    <col min="8" max="9" width="13.375" style="98" customWidth="1"/>
    <col min="10" max="10" width="9" style="100"/>
    <col min="11" max="16384" width="9" style="98"/>
  </cols>
  <sheetData>
    <row r="1" spans="1:10" s="101" customFormat="1" ht="14.25">
      <c r="A1" s="101" t="s">
        <v>51</v>
      </c>
      <c r="J1" s="102"/>
    </row>
    <row r="2" spans="1:10" s="1" customFormat="1" ht="15" customHeight="1">
      <c r="A2" s="109"/>
      <c r="B2" s="110"/>
      <c r="C2" s="110"/>
      <c r="D2" s="110"/>
      <c r="E2" s="110"/>
      <c r="F2" s="111"/>
      <c r="G2" s="108" t="s">
        <v>1</v>
      </c>
      <c r="H2" s="108" t="s">
        <v>2</v>
      </c>
      <c r="I2" s="108" t="s">
        <v>3</v>
      </c>
      <c r="J2" s="108"/>
    </row>
    <row r="3" spans="1:10" s="1" customFormat="1" ht="15" customHeight="1" thickBot="1">
      <c r="A3" s="112"/>
      <c r="B3" s="113"/>
      <c r="C3" s="113"/>
      <c r="D3" s="113"/>
      <c r="E3" s="113"/>
      <c r="F3" s="114"/>
      <c r="G3" s="115"/>
      <c r="H3" s="115"/>
      <c r="I3" s="2" t="s">
        <v>4</v>
      </c>
      <c r="J3" s="3" t="s">
        <v>5</v>
      </c>
    </row>
    <row r="4" spans="1:10" s="1" customFormat="1" ht="15" customHeight="1" thickTop="1">
      <c r="A4" s="4" t="s">
        <v>6</v>
      </c>
      <c r="B4" s="5"/>
      <c r="C4" s="5"/>
      <c r="D4" s="5"/>
      <c r="E4" s="6" t="s">
        <v>7</v>
      </c>
      <c r="F4" s="7"/>
      <c r="G4" s="8">
        <v>1012400</v>
      </c>
      <c r="H4" s="8">
        <v>1022890</v>
      </c>
      <c r="I4" s="9">
        <f t="shared" ref="I4:I45" si="0">+G4-H4</f>
        <v>-10490</v>
      </c>
      <c r="J4" s="10">
        <f>+I4/H4*100</f>
        <v>-1.025525716352687</v>
      </c>
    </row>
    <row r="5" spans="1:10" s="1" customFormat="1" ht="15" customHeight="1">
      <c r="A5" s="11"/>
      <c r="B5" s="12"/>
      <c r="C5" s="12"/>
      <c r="D5" s="12"/>
      <c r="E5" s="13" t="s">
        <v>8</v>
      </c>
      <c r="F5" s="14"/>
      <c r="G5" s="15">
        <v>486108</v>
      </c>
      <c r="H5" s="15">
        <v>491761</v>
      </c>
      <c r="I5" s="16">
        <f t="shared" si="0"/>
        <v>-5653</v>
      </c>
      <c r="J5" s="17">
        <f>+I5/H5*100</f>
        <v>-1.1495421556406467</v>
      </c>
    </row>
    <row r="6" spans="1:10" s="1" customFormat="1" ht="15" customHeight="1">
      <c r="A6" s="11"/>
      <c r="B6" s="12"/>
      <c r="C6" s="12"/>
      <c r="D6" s="12"/>
      <c r="E6" s="13" t="s">
        <v>9</v>
      </c>
      <c r="F6" s="14"/>
      <c r="G6" s="15">
        <v>526292</v>
      </c>
      <c r="H6" s="15">
        <v>531129</v>
      </c>
      <c r="I6" s="16">
        <f t="shared" si="0"/>
        <v>-4837</v>
      </c>
      <c r="J6" s="17">
        <f>+I6/H6*100</f>
        <v>-0.91070154331621878</v>
      </c>
    </row>
    <row r="7" spans="1:10" s="1" customFormat="1" ht="15" customHeight="1">
      <c r="A7" s="18" t="s">
        <v>10</v>
      </c>
      <c r="B7" s="19"/>
      <c r="C7" s="19"/>
      <c r="D7" s="19"/>
      <c r="E7" s="20"/>
      <c r="F7" s="21"/>
      <c r="G7" s="22">
        <v>539.5</v>
      </c>
      <c r="H7" s="22">
        <v>545.29999999999995</v>
      </c>
      <c r="I7" s="23">
        <f t="shared" si="0"/>
        <v>-5.7999999999999545</v>
      </c>
      <c r="J7" s="24"/>
    </row>
    <row r="8" spans="1:10" s="1" customFormat="1" ht="15" customHeight="1">
      <c r="A8" s="11" t="s">
        <v>11</v>
      </c>
      <c r="B8" s="12"/>
      <c r="C8" s="12"/>
      <c r="D8" s="12"/>
      <c r="E8" s="13" t="s">
        <v>12</v>
      </c>
      <c r="F8" s="14"/>
      <c r="G8" s="15">
        <f>+G12+G16</f>
        <v>139505</v>
      </c>
      <c r="H8" s="15">
        <v>148215</v>
      </c>
      <c r="I8" s="16">
        <f t="shared" si="0"/>
        <v>-8710</v>
      </c>
      <c r="J8" s="17">
        <f t="shared" ref="J8:J19" si="1">+I8/H8*100</f>
        <v>-5.8765981850689872</v>
      </c>
    </row>
    <row r="9" spans="1:10" s="1" customFormat="1" ht="15" customHeight="1">
      <c r="A9" s="11"/>
      <c r="B9" s="12"/>
      <c r="C9" s="12"/>
      <c r="D9" s="12"/>
      <c r="E9" s="13" t="s">
        <v>13</v>
      </c>
      <c r="F9" s="14"/>
      <c r="G9" s="15">
        <f>+G13+G17</f>
        <v>635746</v>
      </c>
      <c r="H9" s="15">
        <v>659881</v>
      </c>
      <c r="I9" s="16">
        <f t="shared" si="0"/>
        <v>-24135</v>
      </c>
      <c r="J9" s="17">
        <f t="shared" si="1"/>
        <v>-3.65747763611924</v>
      </c>
    </row>
    <row r="10" spans="1:10" s="1" customFormat="1" ht="15" customHeight="1">
      <c r="A10" s="11"/>
      <c r="B10" s="12"/>
      <c r="C10" s="12"/>
      <c r="D10" s="12"/>
      <c r="E10" s="13" t="s">
        <v>14</v>
      </c>
      <c r="F10" s="14"/>
      <c r="G10" s="15">
        <f>+G14+G18</f>
        <v>235508</v>
      </c>
      <c r="H10" s="15">
        <v>214242</v>
      </c>
      <c r="I10" s="16">
        <f t="shared" si="0"/>
        <v>21266</v>
      </c>
      <c r="J10" s="17">
        <f t="shared" si="1"/>
        <v>9.9261582696203359</v>
      </c>
    </row>
    <row r="11" spans="1:10" s="1" customFormat="1" ht="15" customHeight="1">
      <c r="A11" s="25"/>
      <c r="B11" s="26"/>
      <c r="C11" s="26"/>
      <c r="D11" s="26"/>
      <c r="E11" s="27"/>
      <c r="F11" s="28" t="s">
        <v>15</v>
      </c>
      <c r="G11" s="29">
        <f>+G15+G19</f>
        <v>117327</v>
      </c>
      <c r="H11" s="29">
        <v>93742</v>
      </c>
      <c r="I11" s="30">
        <f t="shared" si="0"/>
        <v>23585</v>
      </c>
      <c r="J11" s="31">
        <f t="shared" si="1"/>
        <v>25.159480275650186</v>
      </c>
    </row>
    <row r="12" spans="1:10" s="1" customFormat="1" ht="15" customHeight="1">
      <c r="A12" s="11"/>
      <c r="B12" s="12" t="s">
        <v>8</v>
      </c>
      <c r="C12" s="12"/>
      <c r="D12" s="12"/>
      <c r="E12" s="13" t="s">
        <v>12</v>
      </c>
      <c r="F12" s="14"/>
      <c r="G12" s="15">
        <v>71459</v>
      </c>
      <c r="H12" s="15">
        <v>75903</v>
      </c>
      <c r="I12" s="16">
        <f t="shared" si="0"/>
        <v>-4444</v>
      </c>
      <c r="J12" s="17">
        <f t="shared" si="1"/>
        <v>-5.8548410471259373</v>
      </c>
    </row>
    <row r="13" spans="1:10" s="1" customFormat="1" ht="15" customHeight="1">
      <c r="A13" s="11"/>
      <c r="B13" s="12"/>
      <c r="C13" s="12"/>
      <c r="D13" s="12"/>
      <c r="E13" s="13" t="s">
        <v>13</v>
      </c>
      <c r="F13" s="14"/>
      <c r="G13" s="15">
        <v>316118</v>
      </c>
      <c r="H13" s="15">
        <v>327409</v>
      </c>
      <c r="I13" s="16">
        <f t="shared" si="0"/>
        <v>-11291</v>
      </c>
      <c r="J13" s="17">
        <f t="shared" si="1"/>
        <v>-3.448591822460592</v>
      </c>
    </row>
    <row r="14" spans="1:10" s="1" customFormat="1" ht="15" customHeight="1">
      <c r="A14" s="11"/>
      <c r="B14" s="12"/>
      <c r="C14" s="12"/>
      <c r="D14" s="12"/>
      <c r="E14" s="13" t="s">
        <v>14</v>
      </c>
      <c r="F14" s="14"/>
      <c r="G14" s="15">
        <v>97421</v>
      </c>
      <c r="H14" s="15">
        <v>88091</v>
      </c>
      <c r="I14" s="16">
        <f t="shared" si="0"/>
        <v>9330</v>
      </c>
      <c r="J14" s="17">
        <f t="shared" si="1"/>
        <v>10.591320339194695</v>
      </c>
    </row>
    <row r="15" spans="1:10" s="1" customFormat="1" ht="15" customHeight="1">
      <c r="A15" s="25"/>
      <c r="B15" s="26"/>
      <c r="C15" s="26"/>
      <c r="D15" s="26"/>
      <c r="E15" s="27"/>
      <c r="F15" s="28" t="s">
        <v>15</v>
      </c>
      <c r="G15" s="29">
        <v>43293</v>
      </c>
      <c r="H15" s="29">
        <v>33259</v>
      </c>
      <c r="I15" s="30">
        <f t="shared" si="0"/>
        <v>10034</v>
      </c>
      <c r="J15" s="31">
        <f t="shared" si="1"/>
        <v>30.169277488800024</v>
      </c>
    </row>
    <row r="16" spans="1:10" s="1" customFormat="1" ht="15" customHeight="1">
      <c r="A16" s="11"/>
      <c r="B16" s="12" t="s">
        <v>9</v>
      </c>
      <c r="C16" s="12"/>
      <c r="D16" s="12"/>
      <c r="E16" s="13" t="s">
        <v>12</v>
      </c>
      <c r="F16" s="14"/>
      <c r="G16" s="15">
        <v>68046</v>
      </c>
      <c r="H16" s="15">
        <v>72312</v>
      </c>
      <c r="I16" s="16">
        <f t="shared" si="0"/>
        <v>-4266</v>
      </c>
      <c r="J16" s="17">
        <f t="shared" si="1"/>
        <v>-5.899435778294059</v>
      </c>
    </row>
    <row r="17" spans="1:10" s="1" customFormat="1" ht="15" customHeight="1">
      <c r="A17" s="11"/>
      <c r="B17" s="12"/>
      <c r="C17" s="12"/>
      <c r="D17" s="12"/>
      <c r="E17" s="13" t="s">
        <v>13</v>
      </c>
      <c r="F17" s="14"/>
      <c r="G17" s="15">
        <v>319628</v>
      </c>
      <c r="H17" s="15">
        <v>332472</v>
      </c>
      <c r="I17" s="16">
        <f t="shared" si="0"/>
        <v>-12844</v>
      </c>
      <c r="J17" s="17">
        <f t="shared" si="1"/>
        <v>-3.8631824634856469</v>
      </c>
    </row>
    <row r="18" spans="1:10" s="1" customFormat="1" ht="15" customHeight="1">
      <c r="A18" s="11"/>
      <c r="B18" s="12"/>
      <c r="C18" s="12"/>
      <c r="D18" s="12"/>
      <c r="E18" s="13" t="s">
        <v>14</v>
      </c>
      <c r="F18" s="14"/>
      <c r="G18" s="15">
        <v>138087</v>
      </c>
      <c r="H18" s="15">
        <v>126151</v>
      </c>
      <c r="I18" s="16">
        <f t="shared" si="0"/>
        <v>11936</v>
      </c>
      <c r="J18" s="17">
        <f t="shared" si="1"/>
        <v>9.4616768792954478</v>
      </c>
    </row>
    <row r="19" spans="1:10" s="1" customFormat="1" ht="15" customHeight="1">
      <c r="A19" s="25"/>
      <c r="B19" s="26"/>
      <c r="C19" s="26"/>
      <c r="D19" s="26"/>
      <c r="E19" s="27"/>
      <c r="F19" s="28" t="s">
        <v>15</v>
      </c>
      <c r="G19" s="29">
        <v>74034</v>
      </c>
      <c r="H19" s="29">
        <v>60483</v>
      </c>
      <c r="I19" s="30">
        <f t="shared" si="0"/>
        <v>13551</v>
      </c>
      <c r="J19" s="31">
        <f t="shared" si="1"/>
        <v>22.404642626853828</v>
      </c>
    </row>
    <row r="20" spans="1:10" s="1" customFormat="1" ht="15" customHeight="1">
      <c r="A20" s="11" t="s">
        <v>16</v>
      </c>
      <c r="B20" s="12"/>
      <c r="C20" s="12"/>
      <c r="D20" s="12"/>
      <c r="E20" s="13" t="s">
        <v>12</v>
      </c>
      <c r="F20" s="14"/>
      <c r="G20" s="32">
        <f t="shared" ref="G20:H23" si="2">ROUND(+G8/G$4*100,1)</f>
        <v>13.8</v>
      </c>
      <c r="H20" s="32">
        <f t="shared" si="2"/>
        <v>14.5</v>
      </c>
      <c r="I20" s="33">
        <f t="shared" si="0"/>
        <v>-0.69999999999999929</v>
      </c>
      <c r="J20" s="34" t="s">
        <v>17</v>
      </c>
    </row>
    <row r="21" spans="1:10" s="1" customFormat="1" ht="15" customHeight="1">
      <c r="A21" s="11"/>
      <c r="B21" s="12" t="s">
        <v>18</v>
      </c>
      <c r="C21" s="12"/>
      <c r="D21" s="12"/>
      <c r="E21" s="13" t="s">
        <v>13</v>
      </c>
      <c r="F21" s="14"/>
      <c r="G21" s="32">
        <f t="shared" si="2"/>
        <v>62.8</v>
      </c>
      <c r="H21" s="32">
        <f t="shared" si="2"/>
        <v>64.5</v>
      </c>
      <c r="I21" s="33">
        <f t="shared" si="0"/>
        <v>-1.7000000000000028</v>
      </c>
      <c r="J21" s="35" t="s">
        <v>0</v>
      </c>
    </row>
    <row r="22" spans="1:10" s="1" customFormat="1" ht="15" customHeight="1">
      <c r="A22" s="11"/>
      <c r="B22" s="12"/>
      <c r="C22" s="12"/>
      <c r="D22" s="12"/>
      <c r="E22" s="13" t="s">
        <v>14</v>
      </c>
      <c r="F22" s="14"/>
      <c r="G22" s="32">
        <f t="shared" si="2"/>
        <v>23.3</v>
      </c>
      <c r="H22" s="32">
        <f t="shared" si="2"/>
        <v>20.9</v>
      </c>
      <c r="I22" s="33">
        <f t="shared" si="0"/>
        <v>2.4000000000000021</v>
      </c>
      <c r="J22" s="35" t="s">
        <v>0</v>
      </c>
    </row>
    <row r="23" spans="1:10" s="1" customFormat="1" ht="15" customHeight="1">
      <c r="A23" s="25"/>
      <c r="B23" s="26"/>
      <c r="C23" s="26"/>
      <c r="D23" s="26"/>
      <c r="E23" s="27"/>
      <c r="F23" s="28" t="s">
        <v>15</v>
      </c>
      <c r="G23" s="36">
        <f t="shared" si="2"/>
        <v>11.6</v>
      </c>
      <c r="H23" s="36">
        <f t="shared" si="2"/>
        <v>9.1999999999999993</v>
      </c>
      <c r="I23" s="37">
        <f t="shared" si="0"/>
        <v>2.4000000000000004</v>
      </c>
      <c r="J23" s="38" t="s">
        <v>0</v>
      </c>
    </row>
    <row r="24" spans="1:10" s="1" customFormat="1" ht="15" customHeight="1">
      <c r="A24" s="11"/>
      <c r="B24" s="12" t="s">
        <v>8</v>
      </c>
      <c r="C24" s="12"/>
      <c r="D24" s="12"/>
      <c r="E24" s="13" t="s">
        <v>12</v>
      </c>
      <c r="F24" s="14"/>
      <c r="G24" s="32">
        <f t="shared" ref="G24:H27" si="3">ROUND(+G12/G$5*100,1)</f>
        <v>14.7</v>
      </c>
      <c r="H24" s="32">
        <f t="shared" si="3"/>
        <v>15.4</v>
      </c>
      <c r="I24" s="33">
        <f t="shared" si="0"/>
        <v>-0.70000000000000107</v>
      </c>
      <c r="J24" s="35" t="s">
        <v>0</v>
      </c>
    </row>
    <row r="25" spans="1:10" s="1" customFormat="1" ht="15" customHeight="1">
      <c r="A25" s="11"/>
      <c r="B25" s="12"/>
      <c r="C25" s="12"/>
      <c r="D25" s="12"/>
      <c r="E25" s="13" t="s">
        <v>13</v>
      </c>
      <c r="F25" s="14"/>
      <c r="G25" s="32">
        <f t="shared" si="3"/>
        <v>65</v>
      </c>
      <c r="H25" s="32">
        <f t="shared" si="3"/>
        <v>66.599999999999994</v>
      </c>
      <c r="I25" s="33">
        <f t="shared" si="0"/>
        <v>-1.5999999999999943</v>
      </c>
      <c r="J25" s="35" t="s">
        <v>0</v>
      </c>
    </row>
    <row r="26" spans="1:10" s="1" customFormat="1" ht="15" customHeight="1">
      <c r="A26" s="11"/>
      <c r="B26" s="12"/>
      <c r="C26" s="12"/>
      <c r="D26" s="12"/>
      <c r="E26" s="13" t="s">
        <v>14</v>
      </c>
      <c r="F26" s="14"/>
      <c r="G26" s="32">
        <f t="shared" si="3"/>
        <v>20</v>
      </c>
      <c r="H26" s="32">
        <f t="shared" si="3"/>
        <v>17.899999999999999</v>
      </c>
      <c r="I26" s="33">
        <f t="shared" si="0"/>
        <v>2.1000000000000014</v>
      </c>
      <c r="J26" s="35" t="s">
        <v>0</v>
      </c>
    </row>
    <row r="27" spans="1:10" s="1" customFormat="1" ht="15" customHeight="1">
      <c r="A27" s="25"/>
      <c r="B27" s="26"/>
      <c r="C27" s="26"/>
      <c r="D27" s="26"/>
      <c r="E27" s="27"/>
      <c r="F27" s="28" t="s">
        <v>15</v>
      </c>
      <c r="G27" s="36">
        <f t="shared" si="3"/>
        <v>8.9</v>
      </c>
      <c r="H27" s="36">
        <f t="shared" si="3"/>
        <v>6.8</v>
      </c>
      <c r="I27" s="37">
        <f t="shared" si="0"/>
        <v>2.1000000000000005</v>
      </c>
      <c r="J27" s="38" t="s">
        <v>0</v>
      </c>
    </row>
    <row r="28" spans="1:10" s="1" customFormat="1" ht="15" customHeight="1">
      <c r="A28" s="11"/>
      <c r="B28" s="12" t="s">
        <v>9</v>
      </c>
      <c r="C28" s="12"/>
      <c r="D28" s="12"/>
      <c r="E28" s="13" t="s">
        <v>12</v>
      </c>
      <c r="F28" s="14"/>
      <c r="G28" s="32">
        <f t="shared" ref="G28:H31" si="4">ROUND(+G16/G$6*100,1)</f>
        <v>12.9</v>
      </c>
      <c r="H28" s="32">
        <f t="shared" si="4"/>
        <v>13.6</v>
      </c>
      <c r="I28" s="33">
        <f t="shared" si="0"/>
        <v>-0.69999999999999929</v>
      </c>
      <c r="J28" s="35" t="s">
        <v>0</v>
      </c>
    </row>
    <row r="29" spans="1:10" s="1" customFormat="1" ht="15" customHeight="1">
      <c r="A29" s="11"/>
      <c r="B29" s="12"/>
      <c r="C29" s="12"/>
      <c r="D29" s="12"/>
      <c r="E29" s="13" t="s">
        <v>13</v>
      </c>
      <c r="F29" s="14"/>
      <c r="G29" s="32">
        <f t="shared" si="4"/>
        <v>60.7</v>
      </c>
      <c r="H29" s="32">
        <f t="shared" si="4"/>
        <v>62.6</v>
      </c>
      <c r="I29" s="33">
        <f t="shared" si="0"/>
        <v>-1.8999999999999986</v>
      </c>
      <c r="J29" s="35" t="s">
        <v>0</v>
      </c>
    </row>
    <row r="30" spans="1:10" s="1" customFormat="1" ht="15" customHeight="1">
      <c r="A30" s="11"/>
      <c r="B30" s="12"/>
      <c r="C30" s="12"/>
      <c r="D30" s="12"/>
      <c r="E30" s="13" t="s">
        <v>14</v>
      </c>
      <c r="F30" s="14"/>
      <c r="G30" s="32">
        <f t="shared" si="4"/>
        <v>26.2</v>
      </c>
      <c r="H30" s="32">
        <f t="shared" si="4"/>
        <v>23.8</v>
      </c>
      <c r="I30" s="33">
        <f t="shared" si="0"/>
        <v>2.3999999999999986</v>
      </c>
      <c r="J30" s="35" t="s">
        <v>0</v>
      </c>
    </row>
    <row r="31" spans="1:10" s="1" customFormat="1" ht="15" customHeight="1">
      <c r="A31" s="25"/>
      <c r="B31" s="26"/>
      <c r="C31" s="26"/>
      <c r="D31" s="26"/>
      <c r="E31" s="27"/>
      <c r="F31" s="28" t="s">
        <v>15</v>
      </c>
      <c r="G31" s="36">
        <f t="shared" si="4"/>
        <v>14.1</v>
      </c>
      <c r="H31" s="36">
        <f t="shared" si="4"/>
        <v>11.4</v>
      </c>
      <c r="I31" s="37">
        <f t="shared" si="0"/>
        <v>2.6999999999999993</v>
      </c>
      <c r="J31" s="38" t="s">
        <v>0</v>
      </c>
    </row>
    <row r="32" spans="1:10" s="1" customFormat="1" ht="15" customHeight="1">
      <c r="A32" s="11"/>
      <c r="B32" s="12" t="s">
        <v>19</v>
      </c>
      <c r="C32" s="12"/>
      <c r="D32" s="12"/>
      <c r="E32" s="13" t="s">
        <v>7</v>
      </c>
      <c r="F32" s="14"/>
      <c r="G32" s="32">
        <v>45</v>
      </c>
      <c r="H32" s="32">
        <v>43.2</v>
      </c>
      <c r="I32" s="33">
        <f t="shared" si="0"/>
        <v>1.7999999999999972</v>
      </c>
      <c r="J32" s="35" t="s">
        <v>0</v>
      </c>
    </row>
    <row r="33" spans="1:10" s="1" customFormat="1" ht="15" customHeight="1">
      <c r="A33" s="11"/>
      <c r="B33" s="12"/>
      <c r="C33" s="12"/>
      <c r="D33" s="12"/>
      <c r="E33" s="13" t="s">
        <v>8</v>
      </c>
      <c r="F33" s="14"/>
      <c r="G33" s="32">
        <v>43.3</v>
      </c>
      <c r="H33" s="32">
        <v>41.6</v>
      </c>
      <c r="I33" s="33">
        <f t="shared" si="0"/>
        <v>1.6999999999999957</v>
      </c>
      <c r="J33" s="35" t="s">
        <v>0</v>
      </c>
    </row>
    <row r="34" spans="1:10" s="1" customFormat="1" ht="15" customHeight="1">
      <c r="A34" s="25"/>
      <c r="B34" s="26"/>
      <c r="C34" s="26"/>
      <c r="D34" s="26"/>
      <c r="E34" s="27" t="s">
        <v>9</v>
      </c>
      <c r="F34" s="39"/>
      <c r="G34" s="40">
        <v>46.6</v>
      </c>
      <c r="H34" s="40">
        <v>44.7</v>
      </c>
      <c r="I34" s="41">
        <f t="shared" si="0"/>
        <v>1.8999999999999986</v>
      </c>
      <c r="J34" s="42" t="s">
        <v>0</v>
      </c>
    </row>
    <row r="35" spans="1:10" s="1" customFormat="1" ht="15" customHeight="1">
      <c r="A35" s="11"/>
      <c r="B35" s="12" t="s">
        <v>20</v>
      </c>
      <c r="C35" s="12"/>
      <c r="D35" s="12"/>
      <c r="E35" s="13" t="s">
        <v>7</v>
      </c>
      <c r="F35" s="14"/>
      <c r="G35" s="32">
        <v>46.4</v>
      </c>
      <c r="H35" s="32">
        <v>44.5</v>
      </c>
      <c r="I35" s="33">
        <f t="shared" si="0"/>
        <v>1.8999999999999986</v>
      </c>
      <c r="J35" s="35" t="s">
        <v>0</v>
      </c>
    </row>
    <row r="36" spans="1:10" s="1" customFormat="1" ht="15" customHeight="1">
      <c r="A36" s="11"/>
      <c r="B36" s="12"/>
      <c r="C36" s="12"/>
      <c r="D36" s="12"/>
      <c r="E36" s="13" t="s">
        <v>8</v>
      </c>
      <c r="F36" s="14"/>
      <c r="G36" s="32">
        <v>44.4</v>
      </c>
      <c r="H36" s="32">
        <v>42.7</v>
      </c>
      <c r="I36" s="33">
        <f t="shared" si="0"/>
        <v>1.6999999999999957</v>
      </c>
      <c r="J36" s="35" t="s">
        <v>0</v>
      </c>
    </row>
    <row r="37" spans="1:10" s="1" customFormat="1" ht="15" customHeight="1">
      <c r="A37" s="25"/>
      <c r="B37" s="26"/>
      <c r="C37" s="26"/>
      <c r="D37" s="26"/>
      <c r="E37" s="27" t="s">
        <v>9</v>
      </c>
      <c r="F37" s="39"/>
      <c r="G37" s="40">
        <v>48.3</v>
      </c>
      <c r="H37" s="40">
        <v>46.2</v>
      </c>
      <c r="I37" s="41">
        <f t="shared" si="0"/>
        <v>2.0999999999999943</v>
      </c>
      <c r="J37" s="42" t="s">
        <v>0</v>
      </c>
    </row>
    <row r="38" spans="1:10" s="1" customFormat="1" ht="15" customHeight="1">
      <c r="A38" s="43"/>
      <c r="B38" s="44" t="s">
        <v>21</v>
      </c>
      <c r="C38" s="44"/>
      <c r="D38" s="44"/>
      <c r="E38" s="45" t="s">
        <v>8</v>
      </c>
      <c r="F38" s="46"/>
      <c r="G38" s="47">
        <v>26.9</v>
      </c>
      <c r="H38" s="47">
        <v>27</v>
      </c>
      <c r="I38" s="48">
        <f t="shared" si="0"/>
        <v>-0.10000000000000142</v>
      </c>
      <c r="J38" s="49" t="s">
        <v>0</v>
      </c>
    </row>
    <row r="39" spans="1:10" s="1" customFormat="1" ht="15" customHeight="1">
      <c r="A39" s="11"/>
      <c r="B39" s="12"/>
      <c r="C39" s="12"/>
      <c r="D39" s="12"/>
      <c r="E39" s="13" t="s">
        <v>9</v>
      </c>
      <c r="F39" s="14"/>
      <c r="G39" s="32">
        <v>19.399999999999999</v>
      </c>
      <c r="H39" s="32">
        <v>19.8</v>
      </c>
      <c r="I39" s="33">
        <f t="shared" si="0"/>
        <v>-0.40000000000000213</v>
      </c>
      <c r="J39" s="35" t="s">
        <v>0</v>
      </c>
    </row>
    <row r="40" spans="1:10" s="1" customFormat="1" ht="15" customHeight="1">
      <c r="A40" s="11"/>
      <c r="B40" s="43" t="s">
        <v>22</v>
      </c>
      <c r="C40" s="44"/>
      <c r="D40" s="44"/>
      <c r="E40" s="45" t="s">
        <v>8</v>
      </c>
      <c r="F40" s="46"/>
      <c r="G40" s="47">
        <v>65.8</v>
      </c>
      <c r="H40" s="47">
        <v>62.8</v>
      </c>
      <c r="I40" s="48">
        <f t="shared" si="0"/>
        <v>3</v>
      </c>
      <c r="J40" s="49" t="s">
        <v>0</v>
      </c>
    </row>
    <row r="41" spans="1:10" s="1" customFormat="1" ht="15" customHeight="1">
      <c r="A41" s="11"/>
      <c r="B41" s="11"/>
      <c r="C41" s="12"/>
      <c r="D41" s="12"/>
      <c r="E41" s="13" t="s">
        <v>9</v>
      </c>
      <c r="F41" s="14"/>
      <c r="G41" s="32">
        <v>53.8</v>
      </c>
      <c r="H41" s="32">
        <v>48.3</v>
      </c>
      <c r="I41" s="33">
        <f t="shared" si="0"/>
        <v>5.5</v>
      </c>
      <c r="J41" s="35" t="s">
        <v>0</v>
      </c>
    </row>
    <row r="42" spans="1:10" s="1" customFormat="1" ht="15" customHeight="1">
      <c r="A42" s="11"/>
      <c r="B42" s="50" t="s">
        <v>23</v>
      </c>
      <c r="C42" s="51"/>
      <c r="D42" s="51"/>
      <c r="E42" s="52" t="s">
        <v>8</v>
      </c>
      <c r="F42" s="53"/>
      <c r="G42" s="54">
        <v>41.3</v>
      </c>
      <c r="H42" s="54">
        <v>37.299999999999997</v>
      </c>
      <c r="I42" s="55">
        <f t="shared" si="0"/>
        <v>4</v>
      </c>
      <c r="J42" s="56" t="s">
        <v>0</v>
      </c>
    </row>
    <row r="43" spans="1:10" s="1" customFormat="1" ht="15" customHeight="1">
      <c r="A43" s="11"/>
      <c r="B43" s="57"/>
      <c r="C43" s="58"/>
      <c r="D43" s="58"/>
      <c r="E43" s="59" t="s">
        <v>9</v>
      </c>
      <c r="F43" s="60"/>
      <c r="G43" s="61">
        <v>27.4</v>
      </c>
      <c r="H43" s="61">
        <v>22.3</v>
      </c>
      <c r="I43" s="62">
        <f t="shared" si="0"/>
        <v>5.0999999999999979</v>
      </c>
      <c r="J43" s="63" t="s">
        <v>0</v>
      </c>
    </row>
    <row r="44" spans="1:10" s="1" customFormat="1" ht="15" customHeight="1">
      <c r="A44" s="11"/>
      <c r="B44" s="11" t="s">
        <v>24</v>
      </c>
      <c r="C44" s="12"/>
      <c r="D44" s="12"/>
      <c r="E44" s="13" t="s">
        <v>8</v>
      </c>
      <c r="F44" s="14"/>
      <c r="G44" s="32">
        <v>27.6</v>
      </c>
      <c r="H44" s="32">
        <v>22.1</v>
      </c>
      <c r="I44" s="33">
        <f t="shared" si="0"/>
        <v>5.5</v>
      </c>
      <c r="J44" s="35" t="s">
        <v>0</v>
      </c>
    </row>
    <row r="45" spans="1:10" s="1" customFormat="1" ht="15" customHeight="1">
      <c r="A45" s="25"/>
      <c r="B45" s="25"/>
      <c r="C45" s="26"/>
      <c r="D45" s="26"/>
      <c r="E45" s="27" t="s">
        <v>9</v>
      </c>
      <c r="F45" s="39"/>
      <c r="G45" s="40">
        <v>16.3</v>
      </c>
      <c r="H45" s="40">
        <v>10.9</v>
      </c>
      <c r="I45" s="41">
        <f t="shared" si="0"/>
        <v>5.4</v>
      </c>
      <c r="J45" s="42" t="s">
        <v>0</v>
      </c>
    </row>
    <row r="46" spans="1:10" s="1" customFormat="1" ht="14.25" customHeight="1">
      <c r="A46" s="109"/>
      <c r="B46" s="110"/>
      <c r="C46" s="110"/>
      <c r="D46" s="110"/>
      <c r="E46" s="110"/>
      <c r="F46" s="111"/>
      <c r="G46" s="108" t="s">
        <v>1</v>
      </c>
      <c r="H46" s="108" t="s">
        <v>2</v>
      </c>
      <c r="I46" s="108" t="s">
        <v>3</v>
      </c>
      <c r="J46" s="108"/>
    </row>
    <row r="47" spans="1:10" s="1" customFormat="1" ht="14.25" customHeight="1" thickBot="1">
      <c r="A47" s="112"/>
      <c r="B47" s="113"/>
      <c r="C47" s="113"/>
      <c r="D47" s="113"/>
      <c r="E47" s="113"/>
      <c r="F47" s="114"/>
      <c r="G47" s="115"/>
      <c r="H47" s="115"/>
      <c r="I47" s="2" t="s">
        <v>4</v>
      </c>
      <c r="J47" s="3" t="s">
        <v>5</v>
      </c>
    </row>
    <row r="48" spans="1:10" s="1" customFormat="1" ht="14.25" customHeight="1" thickTop="1">
      <c r="A48" s="11" t="s">
        <v>25</v>
      </c>
      <c r="B48" s="12"/>
      <c r="C48" s="12"/>
      <c r="D48" s="12"/>
      <c r="E48" s="13" t="s">
        <v>26</v>
      </c>
      <c r="F48" s="14"/>
      <c r="G48" s="15">
        <v>375634</v>
      </c>
      <c r="H48" s="15">
        <v>363955</v>
      </c>
      <c r="I48" s="16">
        <f t="shared" ref="I48:I93" si="5">+G48-H48</f>
        <v>11679</v>
      </c>
      <c r="J48" s="17">
        <f t="shared" ref="J48:J70" si="6">+I48/H48*100</f>
        <v>3.2089131898174221</v>
      </c>
    </row>
    <row r="49" spans="1:10" s="1" customFormat="1" ht="14.25" customHeight="1">
      <c r="A49" s="11"/>
      <c r="B49" s="12"/>
      <c r="C49" s="12"/>
      <c r="D49" s="12"/>
      <c r="E49" s="13" t="s">
        <v>27</v>
      </c>
      <c r="F49" s="14"/>
      <c r="G49" s="15">
        <v>986125</v>
      </c>
      <c r="H49" s="15">
        <v>1001785</v>
      </c>
      <c r="I49" s="16">
        <f t="shared" si="5"/>
        <v>-15660</v>
      </c>
      <c r="J49" s="17">
        <f t="shared" si="6"/>
        <v>-1.5632096707377332</v>
      </c>
    </row>
    <row r="50" spans="1:10" s="1" customFormat="1" ht="14.25" customHeight="1">
      <c r="A50" s="25"/>
      <c r="B50" s="26"/>
      <c r="C50" s="26"/>
      <c r="D50" s="26"/>
      <c r="E50" s="27" t="s">
        <v>28</v>
      </c>
      <c r="F50" s="39"/>
      <c r="G50" s="64">
        <f>ROUND(+G49/G48,2)</f>
        <v>2.63</v>
      </c>
      <c r="H50" s="64">
        <v>2.75</v>
      </c>
      <c r="I50" s="65">
        <f t="shared" si="5"/>
        <v>-0.12000000000000011</v>
      </c>
      <c r="J50" s="66">
        <f t="shared" si="6"/>
        <v>-4.3636363636363678</v>
      </c>
    </row>
    <row r="51" spans="1:10" s="1" customFormat="1" ht="14.25" customHeight="1">
      <c r="A51" s="105" t="s">
        <v>26</v>
      </c>
      <c r="B51" s="43" t="s">
        <v>29</v>
      </c>
      <c r="C51" s="44"/>
      <c r="D51" s="44"/>
      <c r="E51" s="44"/>
      <c r="F51" s="46"/>
      <c r="G51" s="67">
        <f>+G52+G53+G54</f>
        <v>221516</v>
      </c>
      <c r="H51" s="67">
        <v>213007</v>
      </c>
      <c r="I51" s="68">
        <f t="shared" si="5"/>
        <v>8509</v>
      </c>
      <c r="J51" s="69">
        <f t="shared" si="6"/>
        <v>3.9947043993859359</v>
      </c>
    </row>
    <row r="52" spans="1:10" s="1" customFormat="1" ht="14.25" customHeight="1">
      <c r="A52" s="106"/>
      <c r="B52" s="11"/>
      <c r="C52" s="43" t="s">
        <v>30</v>
      </c>
      <c r="D52" s="44"/>
      <c r="E52" s="44"/>
      <c r="F52" s="46"/>
      <c r="G52" s="67">
        <v>82549</v>
      </c>
      <c r="H52" s="67">
        <v>77585</v>
      </c>
      <c r="I52" s="68">
        <f t="shared" si="5"/>
        <v>4964</v>
      </c>
      <c r="J52" s="69">
        <f t="shared" si="6"/>
        <v>6.3981439711284391</v>
      </c>
    </row>
    <row r="53" spans="1:10" s="1" customFormat="1" ht="14.25" customHeight="1">
      <c r="A53" s="106"/>
      <c r="B53" s="11"/>
      <c r="C53" s="11" t="s">
        <v>31</v>
      </c>
      <c r="D53" s="12"/>
      <c r="E53" s="12"/>
      <c r="F53" s="14"/>
      <c r="G53" s="70">
        <v>107417</v>
      </c>
      <c r="H53" s="70">
        <v>107987</v>
      </c>
      <c r="I53" s="71">
        <f t="shared" si="5"/>
        <v>-570</v>
      </c>
      <c r="J53" s="17">
        <f t="shared" si="6"/>
        <v>-0.52784131423226865</v>
      </c>
    </row>
    <row r="54" spans="1:10" s="1" customFormat="1" ht="14.25" customHeight="1">
      <c r="A54" s="106"/>
      <c r="B54" s="11"/>
      <c r="C54" s="11" t="s">
        <v>32</v>
      </c>
      <c r="D54" s="12"/>
      <c r="E54" s="12"/>
      <c r="F54" s="14"/>
      <c r="G54" s="70">
        <f>4670+26880</f>
        <v>31550</v>
      </c>
      <c r="H54" s="70">
        <f>4148+23287</f>
        <v>27435</v>
      </c>
      <c r="I54" s="71">
        <f t="shared" si="5"/>
        <v>4115</v>
      </c>
      <c r="J54" s="17">
        <f t="shared" si="6"/>
        <v>14.999088755239656</v>
      </c>
    </row>
    <row r="55" spans="1:10" s="1" customFormat="1" ht="14.25" customHeight="1">
      <c r="A55" s="106"/>
      <c r="B55" s="72" t="s">
        <v>33</v>
      </c>
      <c r="C55" s="73"/>
      <c r="D55" s="73"/>
      <c r="E55" s="73"/>
      <c r="F55" s="74"/>
      <c r="G55" s="75">
        <v>56739</v>
      </c>
      <c r="H55" s="75">
        <v>63365</v>
      </c>
      <c r="I55" s="76">
        <f t="shared" si="5"/>
        <v>-6626</v>
      </c>
      <c r="J55" s="77">
        <f t="shared" si="6"/>
        <v>-10.456876824745521</v>
      </c>
    </row>
    <row r="56" spans="1:10" s="1" customFormat="1" ht="14.25" customHeight="1">
      <c r="A56" s="106"/>
      <c r="B56" s="72" t="s">
        <v>34</v>
      </c>
      <c r="C56" s="73"/>
      <c r="D56" s="73"/>
      <c r="E56" s="73"/>
      <c r="F56" s="74"/>
      <c r="G56" s="75">
        <v>1178</v>
      </c>
      <c r="H56" s="75">
        <v>908</v>
      </c>
      <c r="I56" s="76">
        <f t="shared" si="5"/>
        <v>270</v>
      </c>
      <c r="J56" s="77">
        <f t="shared" si="6"/>
        <v>29.735682819383257</v>
      </c>
    </row>
    <row r="57" spans="1:10" s="1" customFormat="1" ht="14.25" customHeight="1">
      <c r="A57" s="106"/>
      <c r="B57" s="72" t="s">
        <v>35</v>
      </c>
      <c r="C57" s="73"/>
      <c r="D57" s="73"/>
      <c r="E57" s="73"/>
      <c r="F57" s="74"/>
      <c r="G57" s="75">
        <v>96201</v>
      </c>
      <c r="H57" s="75">
        <v>86675</v>
      </c>
      <c r="I57" s="76">
        <f t="shared" si="5"/>
        <v>9526</v>
      </c>
      <c r="J57" s="77">
        <f t="shared" si="6"/>
        <v>10.990481684453417</v>
      </c>
    </row>
    <row r="58" spans="1:10" s="1" customFormat="1" ht="14.25" customHeight="1">
      <c r="A58" s="106"/>
      <c r="B58" s="43" t="s">
        <v>36</v>
      </c>
      <c r="C58" s="44"/>
      <c r="D58" s="44"/>
      <c r="E58" s="45"/>
      <c r="F58" s="46"/>
      <c r="G58" s="67">
        <v>152463</v>
      </c>
      <c r="H58" s="67">
        <v>141508</v>
      </c>
      <c r="I58" s="68">
        <f t="shared" si="5"/>
        <v>10955</v>
      </c>
      <c r="J58" s="69">
        <f t="shared" si="6"/>
        <v>7.7416117816660535</v>
      </c>
    </row>
    <row r="59" spans="1:10" s="1" customFormat="1" ht="14.25" customHeight="1">
      <c r="A59" s="106"/>
      <c r="B59" s="11"/>
      <c r="C59" s="43" t="s">
        <v>37</v>
      </c>
      <c r="D59" s="78"/>
      <c r="E59" s="45"/>
      <c r="F59" s="46"/>
      <c r="G59" s="67">
        <v>70344</v>
      </c>
      <c r="H59" s="67">
        <v>59394</v>
      </c>
      <c r="I59" s="68">
        <f t="shared" si="5"/>
        <v>10950</v>
      </c>
      <c r="J59" s="69">
        <f t="shared" si="6"/>
        <v>18.436205677341142</v>
      </c>
    </row>
    <row r="60" spans="1:10" s="1" customFormat="1" ht="14.25" customHeight="1">
      <c r="A60" s="106"/>
      <c r="B60" s="11"/>
      <c r="C60" s="25"/>
      <c r="D60" s="20" t="s">
        <v>38</v>
      </c>
      <c r="E60" s="20"/>
      <c r="F60" s="21"/>
      <c r="G60" s="79">
        <v>42075</v>
      </c>
      <c r="H60" s="79">
        <v>36215</v>
      </c>
      <c r="I60" s="80">
        <f t="shared" si="5"/>
        <v>5860</v>
      </c>
      <c r="J60" s="31">
        <f t="shared" si="6"/>
        <v>16.181140411431727</v>
      </c>
    </row>
    <row r="61" spans="1:10" s="1" customFormat="1" ht="14.25" customHeight="1">
      <c r="A61" s="106"/>
      <c r="B61" s="11"/>
      <c r="C61" s="11" t="s">
        <v>39</v>
      </c>
      <c r="D61" s="12"/>
      <c r="E61" s="13"/>
      <c r="F61" s="14"/>
      <c r="G61" s="70">
        <v>33087</v>
      </c>
      <c r="H61" s="70">
        <v>27631</v>
      </c>
      <c r="I61" s="71">
        <f t="shared" si="5"/>
        <v>5456</v>
      </c>
      <c r="J61" s="17">
        <f t="shared" si="6"/>
        <v>19.745937533929283</v>
      </c>
    </row>
    <row r="62" spans="1:10" s="1" customFormat="1" ht="14.25" customHeight="1">
      <c r="A62" s="106"/>
      <c r="B62" s="11"/>
      <c r="C62" s="11"/>
      <c r="D62" s="12"/>
      <c r="E62" s="12"/>
      <c r="F62" s="81" t="s">
        <v>8</v>
      </c>
      <c r="G62" s="82">
        <v>8051</v>
      </c>
      <c r="H62" s="82">
        <v>6093</v>
      </c>
      <c r="I62" s="83">
        <f t="shared" si="5"/>
        <v>1958</v>
      </c>
      <c r="J62" s="84">
        <f t="shared" si="6"/>
        <v>32.135237157393732</v>
      </c>
    </row>
    <row r="63" spans="1:10" s="1" customFormat="1" ht="14.25" customHeight="1">
      <c r="A63" s="106"/>
      <c r="B63" s="25"/>
      <c r="C63" s="25"/>
      <c r="D63" s="26"/>
      <c r="E63" s="26"/>
      <c r="F63" s="85" t="s">
        <v>9</v>
      </c>
      <c r="G63" s="86">
        <v>25036</v>
      </c>
      <c r="H63" s="86">
        <v>21538</v>
      </c>
      <c r="I63" s="87">
        <f t="shared" si="5"/>
        <v>3498</v>
      </c>
      <c r="J63" s="66">
        <f t="shared" si="6"/>
        <v>16.241062308478039</v>
      </c>
    </row>
    <row r="64" spans="1:10" s="1" customFormat="1" ht="14.25" customHeight="1">
      <c r="A64" s="106"/>
      <c r="B64" s="43" t="s">
        <v>40</v>
      </c>
      <c r="C64" s="12"/>
      <c r="D64" s="12"/>
      <c r="E64" s="13"/>
      <c r="F64" s="14"/>
      <c r="G64" s="70">
        <v>370125</v>
      </c>
      <c r="H64" s="70">
        <v>358275</v>
      </c>
      <c r="I64" s="71">
        <f t="shared" si="5"/>
        <v>11850</v>
      </c>
      <c r="J64" s="17">
        <f t="shared" si="6"/>
        <v>3.3075151768892614</v>
      </c>
    </row>
    <row r="65" spans="1:10" s="1" customFormat="1" ht="14.25" customHeight="1">
      <c r="A65" s="106"/>
      <c r="B65" s="11"/>
      <c r="C65" s="43" t="s">
        <v>41</v>
      </c>
      <c r="D65" s="44"/>
      <c r="E65" s="44"/>
      <c r="F65" s="46"/>
      <c r="G65" s="67">
        <v>259694</v>
      </c>
      <c r="H65" s="67">
        <v>249059</v>
      </c>
      <c r="I65" s="68">
        <f t="shared" si="5"/>
        <v>10635</v>
      </c>
      <c r="J65" s="69">
        <f t="shared" si="6"/>
        <v>4.2700725530898298</v>
      </c>
    </row>
    <row r="66" spans="1:10" s="1" customFormat="1" ht="14.25" customHeight="1">
      <c r="A66" s="106"/>
      <c r="B66" s="11"/>
      <c r="C66" s="11" t="s">
        <v>42</v>
      </c>
      <c r="D66" s="12"/>
      <c r="E66" s="12"/>
      <c r="F66" s="14"/>
      <c r="G66" s="70">
        <v>15061</v>
      </c>
      <c r="H66" s="70">
        <v>15721</v>
      </c>
      <c r="I66" s="71">
        <f t="shared" si="5"/>
        <v>-660</v>
      </c>
      <c r="J66" s="17">
        <f t="shared" si="6"/>
        <v>-4.1982062209783093</v>
      </c>
    </row>
    <row r="67" spans="1:10" s="1" customFormat="1" ht="14.25" customHeight="1">
      <c r="A67" s="106"/>
      <c r="B67" s="11"/>
      <c r="C67" s="11" t="s">
        <v>43</v>
      </c>
      <c r="D67" s="12"/>
      <c r="E67" s="12"/>
      <c r="F67" s="14"/>
      <c r="G67" s="70">
        <v>1126</v>
      </c>
      <c r="H67" s="70">
        <v>1368</v>
      </c>
      <c r="I67" s="71">
        <f t="shared" si="5"/>
        <v>-242</v>
      </c>
      <c r="J67" s="17">
        <f t="shared" si="6"/>
        <v>-17.690058479532166</v>
      </c>
    </row>
    <row r="68" spans="1:10" s="1" customFormat="1" ht="14.25" customHeight="1">
      <c r="A68" s="106"/>
      <c r="B68" s="11"/>
      <c r="C68" s="11" t="s">
        <v>44</v>
      </c>
      <c r="D68" s="12"/>
      <c r="E68" s="12"/>
      <c r="F68" s="14"/>
      <c r="G68" s="70">
        <v>76571</v>
      </c>
      <c r="H68" s="70">
        <v>72378</v>
      </c>
      <c r="I68" s="71">
        <f t="shared" si="5"/>
        <v>4193</v>
      </c>
      <c r="J68" s="17">
        <f t="shared" si="6"/>
        <v>5.7931968277653425</v>
      </c>
    </row>
    <row r="69" spans="1:10" s="1" customFormat="1" ht="14.25" customHeight="1">
      <c r="A69" s="106"/>
      <c r="B69" s="11"/>
      <c r="C69" s="11" t="s">
        <v>45</v>
      </c>
      <c r="D69" s="12"/>
      <c r="E69" s="12"/>
      <c r="F69" s="14"/>
      <c r="G69" s="70">
        <v>14109</v>
      </c>
      <c r="H69" s="70">
        <v>15544</v>
      </c>
      <c r="I69" s="71">
        <f t="shared" si="5"/>
        <v>-1435</v>
      </c>
      <c r="J69" s="17">
        <f t="shared" si="6"/>
        <v>-9.2318579516212047</v>
      </c>
    </row>
    <row r="70" spans="1:10" s="1" customFormat="1" ht="14.25" customHeight="1">
      <c r="A70" s="107"/>
      <c r="B70" s="25"/>
      <c r="C70" s="25" t="s">
        <v>46</v>
      </c>
      <c r="D70" s="26"/>
      <c r="E70" s="26"/>
      <c r="F70" s="39"/>
      <c r="G70" s="86">
        <v>3564</v>
      </c>
      <c r="H70" s="86">
        <v>4205</v>
      </c>
      <c r="I70" s="87">
        <f t="shared" si="5"/>
        <v>-641</v>
      </c>
      <c r="J70" s="66">
        <f t="shared" si="6"/>
        <v>-15.243757431629012</v>
      </c>
    </row>
    <row r="71" spans="1:10" s="1" customFormat="1" ht="14.25" customHeight="1">
      <c r="A71" s="103" t="s">
        <v>47</v>
      </c>
      <c r="B71" s="43" t="s">
        <v>29</v>
      </c>
      <c r="C71" s="44"/>
      <c r="D71" s="44"/>
      <c r="E71" s="44"/>
      <c r="F71" s="46"/>
      <c r="G71" s="47">
        <f t="shared" ref="G71:H77" si="7">ROUND(+G51/G$48*100,1)</f>
        <v>59</v>
      </c>
      <c r="H71" s="47">
        <f t="shared" si="7"/>
        <v>58.5</v>
      </c>
      <c r="I71" s="48">
        <f t="shared" si="5"/>
        <v>0.5</v>
      </c>
      <c r="J71" s="49" t="s">
        <v>0</v>
      </c>
    </row>
    <row r="72" spans="1:10" s="1" customFormat="1" ht="14.25" customHeight="1">
      <c r="A72" s="104"/>
      <c r="B72" s="11"/>
      <c r="C72" s="43" t="s">
        <v>30</v>
      </c>
      <c r="D72" s="44"/>
      <c r="E72" s="44"/>
      <c r="F72" s="46"/>
      <c r="G72" s="47">
        <f t="shared" si="7"/>
        <v>22</v>
      </c>
      <c r="H72" s="47">
        <f t="shared" si="7"/>
        <v>21.3</v>
      </c>
      <c r="I72" s="48">
        <f t="shared" si="5"/>
        <v>0.69999999999999929</v>
      </c>
      <c r="J72" s="49" t="s">
        <v>0</v>
      </c>
    </row>
    <row r="73" spans="1:10" s="1" customFormat="1" ht="14.25" customHeight="1">
      <c r="A73" s="104"/>
      <c r="B73" s="11"/>
      <c r="C73" s="11" t="s">
        <v>31</v>
      </c>
      <c r="D73" s="12"/>
      <c r="E73" s="12"/>
      <c r="F73" s="14"/>
      <c r="G73" s="32">
        <f t="shared" si="7"/>
        <v>28.6</v>
      </c>
      <c r="H73" s="32">
        <f t="shared" si="7"/>
        <v>29.7</v>
      </c>
      <c r="I73" s="33">
        <f t="shared" si="5"/>
        <v>-1.0999999999999979</v>
      </c>
      <c r="J73" s="35" t="s">
        <v>0</v>
      </c>
    </row>
    <row r="74" spans="1:10" s="1" customFormat="1" ht="14.25" customHeight="1">
      <c r="A74" s="104"/>
      <c r="B74" s="11"/>
      <c r="C74" s="11" t="s">
        <v>32</v>
      </c>
      <c r="D74" s="12"/>
      <c r="E74" s="12"/>
      <c r="F74" s="14"/>
      <c r="G74" s="32">
        <f t="shared" si="7"/>
        <v>8.4</v>
      </c>
      <c r="H74" s="32">
        <f t="shared" si="7"/>
        <v>7.5</v>
      </c>
      <c r="I74" s="33">
        <f t="shared" si="5"/>
        <v>0.90000000000000036</v>
      </c>
      <c r="J74" s="35" t="s">
        <v>0</v>
      </c>
    </row>
    <row r="75" spans="1:10" s="1" customFormat="1" ht="14.25" customHeight="1">
      <c r="A75" s="104"/>
      <c r="B75" s="72" t="s">
        <v>33</v>
      </c>
      <c r="C75" s="73"/>
      <c r="D75" s="73"/>
      <c r="E75" s="73"/>
      <c r="F75" s="74"/>
      <c r="G75" s="88">
        <f t="shared" si="7"/>
        <v>15.1</v>
      </c>
      <c r="H75" s="88">
        <f t="shared" si="7"/>
        <v>17.399999999999999</v>
      </c>
      <c r="I75" s="89">
        <f t="shared" si="5"/>
        <v>-2.2999999999999989</v>
      </c>
      <c r="J75" s="90" t="s">
        <v>0</v>
      </c>
    </row>
    <row r="76" spans="1:10" s="1" customFormat="1" ht="14.25" customHeight="1">
      <c r="A76" s="104"/>
      <c r="B76" s="72" t="s">
        <v>34</v>
      </c>
      <c r="C76" s="73"/>
      <c r="D76" s="73"/>
      <c r="E76" s="73"/>
      <c r="F76" s="74"/>
      <c r="G76" s="88">
        <f t="shared" si="7"/>
        <v>0.3</v>
      </c>
      <c r="H76" s="88">
        <f t="shared" si="7"/>
        <v>0.2</v>
      </c>
      <c r="I76" s="89">
        <f t="shared" si="5"/>
        <v>9.9999999999999978E-2</v>
      </c>
      <c r="J76" s="90" t="s">
        <v>0</v>
      </c>
    </row>
    <row r="77" spans="1:10" s="1" customFormat="1" ht="14.25" customHeight="1">
      <c r="A77" s="104"/>
      <c r="B77" s="72" t="s">
        <v>35</v>
      </c>
      <c r="C77" s="73"/>
      <c r="D77" s="73"/>
      <c r="E77" s="73"/>
      <c r="F77" s="74"/>
      <c r="G77" s="88">
        <f t="shared" si="7"/>
        <v>25.6</v>
      </c>
      <c r="H77" s="88">
        <f t="shared" si="7"/>
        <v>23.8</v>
      </c>
      <c r="I77" s="89">
        <f t="shared" si="5"/>
        <v>1.8000000000000007</v>
      </c>
      <c r="J77" s="90" t="s">
        <v>0</v>
      </c>
    </row>
    <row r="78" spans="1:10" s="1" customFormat="1" ht="14.25" customHeight="1">
      <c r="A78" s="104"/>
      <c r="B78" s="43" t="s">
        <v>36</v>
      </c>
      <c r="C78" s="44"/>
      <c r="D78" s="44"/>
      <c r="E78" s="45"/>
      <c r="F78" s="46"/>
      <c r="G78" s="47">
        <f t="shared" ref="G78:H83" si="8">ROUND(+G58/G$58*100,1)</f>
        <v>100</v>
      </c>
      <c r="H78" s="47">
        <f t="shared" si="8"/>
        <v>100</v>
      </c>
      <c r="I78" s="48">
        <f t="shared" si="5"/>
        <v>0</v>
      </c>
      <c r="J78" s="49" t="s">
        <v>0</v>
      </c>
    </row>
    <row r="79" spans="1:10" s="1" customFormat="1" ht="14.25" customHeight="1">
      <c r="A79" s="104"/>
      <c r="B79" s="11"/>
      <c r="C79" s="43" t="s">
        <v>37</v>
      </c>
      <c r="D79" s="78"/>
      <c r="E79" s="45"/>
      <c r="F79" s="46"/>
      <c r="G79" s="47">
        <f t="shared" si="8"/>
        <v>46.1</v>
      </c>
      <c r="H79" s="47">
        <f t="shared" si="8"/>
        <v>42</v>
      </c>
      <c r="I79" s="48">
        <f t="shared" si="5"/>
        <v>4.1000000000000014</v>
      </c>
      <c r="J79" s="49" t="s">
        <v>0</v>
      </c>
    </row>
    <row r="80" spans="1:10" s="1" customFormat="1" ht="14.25" customHeight="1">
      <c r="A80" s="104"/>
      <c r="B80" s="11"/>
      <c r="C80" s="25"/>
      <c r="D80" s="20" t="s">
        <v>38</v>
      </c>
      <c r="E80" s="20"/>
      <c r="F80" s="21"/>
      <c r="G80" s="36">
        <f t="shared" si="8"/>
        <v>27.6</v>
      </c>
      <c r="H80" s="36">
        <f t="shared" si="8"/>
        <v>25.6</v>
      </c>
      <c r="I80" s="37">
        <f t="shared" si="5"/>
        <v>2</v>
      </c>
      <c r="J80" s="38" t="s">
        <v>0</v>
      </c>
    </row>
    <row r="81" spans="1:10" s="1" customFormat="1" ht="14.25" customHeight="1">
      <c r="A81" s="104"/>
      <c r="B81" s="11"/>
      <c r="C81" s="11" t="s">
        <v>39</v>
      </c>
      <c r="D81" s="12"/>
      <c r="E81" s="13"/>
      <c r="F81" s="14"/>
      <c r="G81" s="32">
        <f t="shared" si="8"/>
        <v>21.7</v>
      </c>
      <c r="H81" s="32">
        <f t="shared" si="8"/>
        <v>19.5</v>
      </c>
      <c r="I81" s="33">
        <f t="shared" si="5"/>
        <v>2.1999999999999993</v>
      </c>
      <c r="J81" s="35" t="s">
        <v>0</v>
      </c>
    </row>
    <row r="82" spans="1:10" s="1" customFormat="1" ht="14.25" customHeight="1">
      <c r="A82" s="104"/>
      <c r="B82" s="11"/>
      <c r="C82" s="11"/>
      <c r="D82" s="12"/>
      <c r="E82" s="12"/>
      <c r="F82" s="81" t="s">
        <v>8</v>
      </c>
      <c r="G82" s="54">
        <f t="shared" si="8"/>
        <v>5.3</v>
      </c>
      <c r="H82" s="54">
        <f t="shared" si="8"/>
        <v>4.3</v>
      </c>
      <c r="I82" s="55">
        <f t="shared" si="5"/>
        <v>1</v>
      </c>
      <c r="J82" s="56" t="s">
        <v>0</v>
      </c>
    </row>
    <row r="83" spans="1:10" s="1" customFormat="1" ht="14.25" customHeight="1">
      <c r="A83" s="104"/>
      <c r="B83" s="25"/>
      <c r="C83" s="25"/>
      <c r="D83" s="26"/>
      <c r="E83" s="26"/>
      <c r="F83" s="85" t="s">
        <v>9</v>
      </c>
      <c r="G83" s="40">
        <f t="shared" si="8"/>
        <v>16.399999999999999</v>
      </c>
      <c r="H83" s="40">
        <f t="shared" si="8"/>
        <v>15.2</v>
      </c>
      <c r="I83" s="41">
        <f t="shared" si="5"/>
        <v>1.1999999999999993</v>
      </c>
      <c r="J83" s="42" t="s">
        <v>0</v>
      </c>
    </row>
    <row r="84" spans="1:10" s="1" customFormat="1" ht="14.25" customHeight="1">
      <c r="A84" s="104"/>
      <c r="B84" s="43" t="s">
        <v>40</v>
      </c>
      <c r="C84" s="12"/>
      <c r="D84" s="12"/>
      <c r="E84" s="13"/>
      <c r="F84" s="14"/>
      <c r="G84" s="32">
        <f t="shared" ref="G84:H90" si="9">ROUND(+G64/G$64*100,1)</f>
        <v>100</v>
      </c>
      <c r="H84" s="32">
        <f t="shared" si="9"/>
        <v>100</v>
      </c>
      <c r="I84" s="33">
        <f t="shared" si="5"/>
        <v>0</v>
      </c>
      <c r="J84" s="35" t="s">
        <v>0</v>
      </c>
    </row>
    <row r="85" spans="1:10" s="1" customFormat="1" ht="14.25" customHeight="1">
      <c r="A85" s="104"/>
      <c r="B85" s="11"/>
      <c r="C85" s="43" t="s">
        <v>41</v>
      </c>
      <c r="D85" s="44"/>
      <c r="E85" s="44"/>
      <c r="F85" s="46"/>
      <c r="G85" s="47">
        <f t="shared" si="9"/>
        <v>70.2</v>
      </c>
      <c r="H85" s="47">
        <f t="shared" si="9"/>
        <v>69.5</v>
      </c>
      <c r="I85" s="48">
        <f t="shared" si="5"/>
        <v>0.70000000000000284</v>
      </c>
      <c r="J85" s="49" t="s">
        <v>0</v>
      </c>
    </row>
    <row r="86" spans="1:10" s="1" customFormat="1" ht="14.25" customHeight="1">
      <c r="A86" s="104"/>
      <c r="B86" s="11"/>
      <c r="C86" s="11" t="s">
        <v>42</v>
      </c>
      <c r="D86" s="12"/>
      <c r="E86" s="12"/>
      <c r="F86" s="14"/>
      <c r="G86" s="32">
        <f t="shared" si="9"/>
        <v>4.0999999999999996</v>
      </c>
      <c r="H86" s="32">
        <f t="shared" si="9"/>
        <v>4.4000000000000004</v>
      </c>
      <c r="I86" s="33">
        <f t="shared" si="5"/>
        <v>-0.30000000000000071</v>
      </c>
      <c r="J86" s="35" t="s">
        <v>0</v>
      </c>
    </row>
    <row r="87" spans="1:10" s="1" customFormat="1" ht="14.25" customHeight="1">
      <c r="A87" s="104"/>
      <c r="B87" s="11"/>
      <c r="C87" s="11" t="s">
        <v>43</v>
      </c>
      <c r="D87" s="12"/>
      <c r="E87" s="12"/>
      <c r="F87" s="14"/>
      <c r="G87" s="32">
        <f t="shared" si="9"/>
        <v>0.3</v>
      </c>
      <c r="H87" s="32">
        <f t="shared" si="9"/>
        <v>0.4</v>
      </c>
      <c r="I87" s="33">
        <f t="shared" si="5"/>
        <v>-0.10000000000000003</v>
      </c>
      <c r="J87" s="35" t="s">
        <v>0</v>
      </c>
    </row>
    <row r="88" spans="1:10" s="1" customFormat="1" ht="14.25" customHeight="1">
      <c r="A88" s="104"/>
      <c r="B88" s="11"/>
      <c r="C88" s="11" t="s">
        <v>44</v>
      </c>
      <c r="D88" s="12"/>
      <c r="E88" s="12"/>
      <c r="F88" s="14"/>
      <c r="G88" s="32">
        <f t="shared" si="9"/>
        <v>20.7</v>
      </c>
      <c r="H88" s="32">
        <f t="shared" si="9"/>
        <v>20.2</v>
      </c>
      <c r="I88" s="33">
        <f t="shared" si="5"/>
        <v>0.5</v>
      </c>
      <c r="J88" s="35" t="s">
        <v>0</v>
      </c>
    </row>
    <row r="89" spans="1:10" s="1" customFormat="1" ht="14.25" customHeight="1">
      <c r="A89" s="104"/>
      <c r="B89" s="11"/>
      <c r="C89" s="11" t="s">
        <v>45</v>
      </c>
      <c r="D89" s="12"/>
      <c r="E89" s="12"/>
      <c r="F89" s="14"/>
      <c r="G89" s="32">
        <f t="shared" si="9"/>
        <v>3.8</v>
      </c>
      <c r="H89" s="32">
        <f t="shared" si="9"/>
        <v>4.3</v>
      </c>
      <c r="I89" s="33">
        <f t="shared" si="5"/>
        <v>-0.5</v>
      </c>
      <c r="J89" s="35" t="s">
        <v>0</v>
      </c>
    </row>
    <row r="90" spans="1:10" s="1" customFormat="1" ht="14.25" customHeight="1">
      <c r="A90" s="104"/>
      <c r="B90" s="25"/>
      <c r="C90" s="25" t="s">
        <v>46</v>
      </c>
      <c r="D90" s="26"/>
      <c r="E90" s="26"/>
      <c r="F90" s="39"/>
      <c r="G90" s="40">
        <f t="shared" si="9"/>
        <v>1</v>
      </c>
      <c r="H90" s="40">
        <f t="shared" si="9"/>
        <v>1.2</v>
      </c>
      <c r="I90" s="41">
        <f t="shared" si="5"/>
        <v>-0.19999999999999996</v>
      </c>
      <c r="J90" s="42" t="s">
        <v>0</v>
      </c>
    </row>
    <row r="91" spans="1:10" s="1" customFormat="1" ht="14.25" customHeight="1">
      <c r="A91" s="43" t="s">
        <v>48</v>
      </c>
      <c r="B91" s="44"/>
      <c r="C91" s="44"/>
      <c r="D91" s="44"/>
      <c r="E91" s="44"/>
      <c r="F91" s="46"/>
      <c r="G91" s="91">
        <v>24634</v>
      </c>
      <c r="H91" s="91">
        <v>20553</v>
      </c>
      <c r="I91" s="92">
        <f t="shared" si="5"/>
        <v>4081</v>
      </c>
      <c r="J91" s="69">
        <f>+I91/H91*100</f>
        <v>19.85598209507128</v>
      </c>
    </row>
    <row r="92" spans="1:10" ht="14.25" customHeight="1">
      <c r="A92" s="15"/>
      <c r="B92" s="43" t="s">
        <v>49</v>
      </c>
      <c r="C92" s="93"/>
      <c r="D92" s="93"/>
      <c r="E92" s="93"/>
      <c r="F92" s="94"/>
      <c r="G92" s="95">
        <v>11190</v>
      </c>
      <c r="H92" s="95">
        <v>6759</v>
      </c>
      <c r="I92" s="96">
        <f t="shared" si="5"/>
        <v>4431</v>
      </c>
      <c r="J92" s="97">
        <f>+I92/H92*100</f>
        <v>65.557035064358644</v>
      </c>
    </row>
    <row r="93" spans="1:10" ht="14.25" customHeight="1">
      <c r="A93" s="25"/>
      <c r="B93" s="99"/>
      <c r="C93" s="19" t="s">
        <v>50</v>
      </c>
      <c r="D93" s="19"/>
      <c r="E93" s="19"/>
      <c r="F93" s="21"/>
      <c r="G93" s="29">
        <v>9451</v>
      </c>
      <c r="H93" s="29">
        <v>5179</v>
      </c>
      <c r="I93" s="30">
        <f t="shared" si="5"/>
        <v>4272</v>
      </c>
      <c r="J93" s="31">
        <f>+I93/H93*100</f>
        <v>82.486966595867926</v>
      </c>
    </row>
  </sheetData>
  <mergeCells count="10">
    <mergeCell ref="A71:A90"/>
    <mergeCell ref="A51:A70"/>
    <mergeCell ref="I2:J2"/>
    <mergeCell ref="A2:F3"/>
    <mergeCell ref="G2:G3"/>
    <mergeCell ref="H2:H3"/>
    <mergeCell ref="A46:F47"/>
    <mergeCell ref="G46:G47"/>
    <mergeCell ref="H46:H47"/>
    <mergeCell ref="I46:J46"/>
  </mergeCells>
  <phoneticPr fontId="2"/>
  <pageMargins left="0.78740157480314965" right="0.78740157480314965" top="0.98425196850393704" bottom="0.86" header="0.51181102362204722" footer="0.51181102362204722"/>
  <pageSetup paperSize="9" scale="108" orientation="portrait" verticalDpi="300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別表１</vt:lpstr>
      <vt:lpstr>別表１!Print_Titles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C02-1308</dc:creator>
  <cp:lastModifiedBy>香川県政策部統計調査課</cp:lastModifiedBy>
  <dcterms:created xsi:type="dcterms:W3CDTF">2006-08-02T09:11:40Z</dcterms:created>
  <dcterms:modified xsi:type="dcterms:W3CDTF">2016-11-08T07:59:42Z</dcterms:modified>
</cp:coreProperties>
</file>