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R6.2～福祉・介護職員処遇改善臨時特例交付金\事業者への周知、HP公表\2　実績報告の電子申請\"/>
    </mc:Choice>
  </mc:AlternateContent>
  <bookViews>
    <workbookView xWindow="0" yWindow="0" windowWidth="28800" windowHeight="12370" activeTab="1"/>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交付金の計画書の提出先は香川県です。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多賀 朱花(taga-ayaka.j16)</author>
    <author>SG19400のC20-3837</author>
  </authors>
  <commentList>
    <comment ref="G8" authorId="0" shapeId="0">
      <text>
        <r>
          <rPr>
            <b/>
            <u/>
            <sz val="12"/>
            <color indexed="81"/>
            <rFont val="MS P ゴシック"/>
            <family val="3"/>
            <charset val="128"/>
          </rPr>
          <t>空欄の場合、先に「基本情報入力シート」を記入してください。</t>
        </r>
      </text>
    </comment>
    <comment ref="T8" authorId="1" shapeId="0">
      <text>
        <r>
          <rPr>
            <b/>
            <sz val="11"/>
            <color indexed="81"/>
            <rFont val="MS P ゴシック"/>
            <family val="3"/>
            <charset val="128"/>
          </rPr>
          <t>・T列の全事業所の合計額は、香川県からの支払額（令和6年6月末～9月末にかけて支払）と一致する必要があります。過誤調整、月遅れ請求分等漏れなく確認してください。
※下記に該当しない法人は、国保連配信の交付額通知の金額と合わせてください。
　・県から支払通知が届いている法人　→　その金額も加えて報告すること。
　・返還金があった法人　→　返還額は除いてください</t>
        </r>
      </text>
    </comment>
  </commentList>
</comments>
</file>

<file path=xl/sharedStrings.xml><?xml version="1.0" encoding="utf-8"?>
<sst xmlns="http://schemas.openxmlformats.org/spreadsheetml/2006/main" count="4424" uniqueCount="1904">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</sst>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sz val="10"/>
      <color rgb="FF000000"/>
      <name val="MS P ゴシック"/>
      <family val="3"/>
      <charset val="128"/>
    </font>
    <font>
      <b/>
      <u/>
      <sz val="12"/>
      <color indexed="81"/>
      <name val="MS P ゴシック"/>
      <family val="3"/>
      <charset val="128"/>
    </font>
    <font>
      <b/>
      <sz val="11"/>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72268" y="667805"/>
          <a:ext cx="424550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31975"/>
          <a:ext cx="82095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view="pageBreakPreview" topLeftCell="A7" zoomScaleNormal="100" zoomScaleSheetLayoutView="100" workbookViewId="0">
      <selection activeCell="AC14" sqref="AC14"/>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10" t="s">
        <v>1858</v>
      </c>
    </row>
    <row r="2" spans="1:26" ht="11.2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232" t="s">
        <v>43</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105</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49999999999999"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49999999999999"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49999999999999"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49999999999999"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49999999999999"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49999999999999"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1869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49999999999999" customHeight="1" thickBot="1">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49999999999999" customHeight="1" thickBot="1">
      <c r="A18" s="13"/>
      <c r="B18" s="59" t="s">
        <v>13</v>
      </c>
      <c r="C18" s="295" t="s">
        <v>87</v>
      </c>
      <c r="D18" s="296"/>
      <c r="E18" s="296"/>
      <c r="F18" s="296"/>
      <c r="G18" s="296"/>
      <c r="H18" s="296"/>
      <c r="I18" s="296"/>
      <c r="J18" s="296"/>
      <c r="K18" s="296"/>
      <c r="L18" s="297"/>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49999999999999"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49999999999999"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49999999999999" customHeight="1">
      <c r="A22" s="13"/>
      <c r="B22" s="17" t="s">
        <v>18</v>
      </c>
      <c r="C22" s="251" t="s">
        <v>0</v>
      </c>
      <c r="D22" s="251"/>
      <c r="E22" s="251"/>
      <c r="F22" s="251"/>
      <c r="G22" s="251"/>
      <c r="H22" s="251"/>
      <c r="I22" s="251"/>
      <c r="J22" s="251"/>
      <c r="K22" s="251"/>
      <c r="L22" s="252"/>
      <c r="M22" s="298"/>
      <c r="N22" s="299"/>
      <c r="O22" s="299"/>
      <c r="P22" s="299"/>
      <c r="Q22" s="299"/>
      <c r="R22" s="299"/>
      <c r="S22" s="299"/>
      <c r="T22" s="299"/>
      <c r="U22" s="299"/>
      <c r="V22" s="299"/>
      <c r="W22" s="300"/>
      <c r="X22" s="301"/>
      <c r="Y22" s="13"/>
      <c r="Z22" s="13"/>
    </row>
    <row r="23" spans="1:27" ht="20.149999999999999" customHeight="1" thickBot="1">
      <c r="A23" s="13"/>
      <c r="B23" s="18"/>
      <c r="C23" s="251" t="s">
        <v>19</v>
      </c>
      <c r="D23" s="251"/>
      <c r="E23" s="251"/>
      <c r="F23" s="251"/>
      <c r="G23" s="251"/>
      <c r="H23" s="251"/>
      <c r="I23" s="251"/>
      <c r="J23" s="251"/>
      <c r="K23" s="251"/>
      <c r="L23" s="252"/>
      <c r="M23" s="285"/>
      <c r="N23" s="286"/>
      <c r="O23" s="286"/>
      <c r="P23" s="286"/>
      <c r="Q23" s="286"/>
      <c r="R23" s="286"/>
      <c r="S23" s="286"/>
      <c r="T23" s="286"/>
      <c r="U23" s="280"/>
      <c r="V23" s="280"/>
      <c r="W23" s="281"/>
      <c r="X23" s="282"/>
      <c r="Y23" s="13"/>
      <c r="Z23" s="13"/>
      <c r="AA23" t="s">
        <v>20</v>
      </c>
    </row>
    <row r="24" spans="1:27" ht="20.149999999999999" customHeight="1" thickBot="1">
      <c r="A24" s="13"/>
      <c r="B24" s="17" t="s">
        <v>21</v>
      </c>
      <c r="C24" s="251" t="s">
        <v>22</v>
      </c>
      <c r="D24" s="251"/>
      <c r="E24" s="251"/>
      <c r="F24" s="251"/>
      <c r="G24" s="251"/>
      <c r="H24" s="251"/>
      <c r="I24" s="251"/>
      <c r="J24" s="251"/>
      <c r="K24" s="251"/>
      <c r="L24" s="252"/>
      <c r="M24" s="2"/>
      <c r="N24" s="3"/>
      <c r="O24" s="3"/>
      <c r="P24" s="19"/>
      <c r="Q24" s="3"/>
      <c r="R24" s="3"/>
      <c r="S24" s="3"/>
      <c r="T24" s="4"/>
      <c r="U24" s="20"/>
      <c r="V24" s="21"/>
      <c r="W24" s="21"/>
      <c r="X24" s="21"/>
      <c r="Y24" s="13"/>
      <c r="Z24" s="13"/>
      <c r="AA24" t="str">
        <f>CONCATENATE(M24,N24,O24,P24,Q24,R24,S24,T24)</f>
        <v/>
      </c>
    </row>
    <row r="25" spans="1:27" ht="20.149999999999999" customHeight="1">
      <c r="A25" s="13"/>
      <c r="B25" s="22"/>
      <c r="C25" s="251" t="s">
        <v>23</v>
      </c>
      <c r="D25" s="251"/>
      <c r="E25" s="251"/>
      <c r="F25" s="251"/>
      <c r="G25" s="251"/>
      <c r="H25" s="251"/>
      <c r="I25" s="251"/>
      <c r="J25" s="251"/>
      <c r="K25" s="251"/>
      <c r="L25" s="252"/>
      <c r="M25" s="285"/>
      <c r="N25" s="286"/>
      <c r="O25" s="286"/>
      <c r="P25" s="286"/>
      <c r="Q25" s="286"/>
      <c r="R25" s="286"/>
      <c r="S25" s="286"/>
      <c r="T25" s="286"/>
      <c r="U25" s="254"/>
      <c r="V25" s="254"/>
      <c r="W25" s="255"/>
      <c r="X25" s="256"/>
      <c r="Y25" s="13"/>
      <c r="Z25" s="13"/>
    </row>
    <row r="26" spans="1:27" ht="20.149999999999999" customHeight="1">
      <c r="A26" s="13"/>
      <c r="B26" s="18"/>
      <c r="C26" s="251" t="s">
        <v>24</v>
      </c>
      <c r="D26" s="251"/>
      <c r="E26" s="251"/>
      <c r="F26" s="251"/>
      <c r="G26" s="251"/>
      <c r="H26" s="251"/>
      <c r="I26" s="251"/>
      <c r="J26" s="251"/>
      <c r="K26" s="251"/>
      <c r="L26" s="252"/>
      <c r="M26" s="285"/>
      <c r="N26" s="286"/>
      <c r="O26" s="286"/>
      <c r="P26" s="286"/>
      <c r="Q26" s="286"/>
      <c r="R26" s="286"/>
      <c r="S26" s="286"/>
      <c r="T26" s="286"/>
      <c r="U26" s="286"/>
      <c r="V26" s="286"/>
      <c r="W26" s="287"/>
      <c r="X26" s="288"/>
      <c r="Y26" s="13"/>
      <c r="Z26" s="13"/>
    </row>
    <row r="27" spans="1:27" ht="20.149999999999999" customHeight="1">
      <c r="A27" s="13"/>
      <c r="B27" s="17" t="s">
        <v>25</v>
      </c>
      <c r="C27" s="251" t="s">
        <v>26</v>
      </c>
      <c r="D27" s="251"/>
      <c r="E27" s="251"/>
      <c r="F27" s="251"/>
      <c r="G27" s="251"/>
      <c r="H27" s="251"/>
      <c r="I27" s="251"/>
      <c r="J27" s="251"/>
      <c r="K27" s="251"/>
      <c r="L27" s="252"/>
      <c r="M27" s="285"/>
      <c r="N27" s="286"/>
      <c r="O27" s="286"/>
      <c r="P27" s="286"/>
      <c r="Q27" s="286"/>
      <c r="R27" s="286"/>
      <c r="S27" s="286"/>
      <c r="T27" s="286"/>
      <c r="U27" s="286"/>
      <c r="V27" s="286"/>
      <c r="W27" s="287"/>
      <c r="X27" s="288"/>
      <c r="Y27" s="13"/>
      <c r="Z27" s="13"/>
    </row>
    <row r="28" spans="1:27" ht="20.149999999999999" customHeight="1" thickBot="1">
      <c r="A28" s="13"/>
      <c r="B28" s="18"/>
      <c r="C28" s="251" t="s">
        <v>27</v>
      </c>
      <c r="D28" s="251"/>
      <c r="E28" s="251"/>
      <c r="F28" s="251"/>
      <c r="G28" s="251"/>
      <c r="H28" s="251"/>
      <c r="I28" s="251"/>
      <c r="J28" s="251"/>
      <c r="K28" s="251"/>
      <c r="L28" s="252"/>
      <c r="M28" s="279"/>
      <c r="N28" s="280"/>
      <c r="O28" s="280"/>
      <c r="P28" s="280"/>
      <c r="Q28" s="280"/>
      <c r="R28" s="280"/>
      <c r="S28" s="280"/>
      <c r="T28" s="280"/>
      <c r="U28" s="280"/>
      <c r="V28" s="280"/>
      <c r="W28" s="281"/>
      <c r="X28" s="282"/>
      <c r="Y28" s="13"/>
      <c r="Z28" s="13"/>
    </row>
    <row r="29" spans="1:27" ht="20.149999999999999" customHeight="1" thickBot="1">
      <c r="A29" s="13"/>
      <c r="B29" s="252" t="s">
        <v>1847</v>
      </c>
      <c r="C29" s="290"/>
      <c r="D29" s="290"/>
      <c r="E29" s="290"/>
      <c r="F29" s="290"/>
      <c r="G29" s="290"/>
      <c r="H29" s="290"/>
      <c r="I29" s="290"/>
      <c r="J29" s="290"/>
      <c r="K29" s="290"/>
      <c r="L29" s="291"/>
      <c r="M29" s="292"/>
      <c r="N29" s="293"/>
      <c r="O29" s="293"/>
      <c r="P29" s="293"/>
      <c r="Q29" s="293"/>
      <c r="R29" s="293"/>
      <c r="S29" s="293"/>
      <c r="T29" s="294"/>
      <c r="U29" s="20"/>
      <c r="V29" s="21"/>
      <c r="W29" s="21"/>
      <c r="X29" s="21"/>
      <c r="Y29" s="13"/>
      <c r="Z29" s="13"/>
    </row>
    <row r="30" spans="1:27" ht="20.149999999999999" customHeight="1">
      <c r="A30" s="13"/>
      <c r="B30" s="283" t="s">
        <v>28</v>
      </c>
      <c r="C30" s="251" t="s">
        <v>29</v>
      </c>
      <c r="D30" s="251"/>
      <c r="E30" s="251"/>
      <c r="F30" s="251"/>
      <c r="G30" s="251"/>
      <c r="H30" s="251"/>
      <c r="I30" s="251"/>
      <c r="J30" s="251"/>
      <c r="K30" s="251"/>
      <c r="L30" s="252"/>
      <c r="M30" s="285"/>
      <c r="N30" s="286"/>
      <c r="O30" s="286"/>
      <c r="P30" s="286"/>
      <c r="Q30" s="286"/>
      <c r="R30" s="286"/>
      <c r="S30" s="286"/>
      <c r="T30" s="286"/>
      <c r="U30" s="286"/>
      <c r="V30" s="286"/>
      <c r="W30" s="287"/>
      <c r="X30" s="288"/>
      <c r="Y30" s="13"/>
      <c r="Z30" s="13"/>
    </row>
    <row r="31" spans="1:27" ht="20.149999999999999" customHeight="1">
      <c r="A31" s="13"/>
      <c r="B31" s="284"/>
      <c r="C31" s="289" t="s">
        <v>27</v>
      </c>
      <c r="D31" s="289"/>
      <c r="E31" s="289"/>
      <c r="F31" s="289"/>
      <c r="G31" s="289"/>
      <c r="H31" s="289"/>
      <c r="I31" s="289"/>
      <c r="J31" s="289"/>
      <c r="K31" s="289"/>
      <c r="L31" s="289"/>
      <c r="M31" s="285"/>
      <c r="N31" s="286"/>
      <c r="O31" s="286"/>
      <c r="P31" s="286"/>
      <c r="Q31" s="286"/>
      <c r="R31" s="286"/>
      <c r="S31" s="286"/>
      <c r="T31" s="286"/>
      <c r="U31" s="286"/>
      <c r="V31" s="286"/>
      <c r="W31" s="287"/>
      <c r="X31" s="288"/>
      <c r="Y31" s="13"/>
      <c r="Z31" s="13"/>
    </row>
    <row r="32" spans="1:27" ht="20.149999999999999" customHeight="1">
      <c r="A32" s="13"/>
      <c r="B32" s="17" t="s">
        <v>16</v>
      </c>
      <c r="C32" s="251" t="s">
        <v>7</v>
      </c>
      <c r="D32" s="251"/>
      <c r="E32" s="251"/>
      <c r="F32" s="251"/>
      <c r="G32" s="251"/>
      <c r="H32" s="251"/>
      <c r="I32" s="251"/>
      <c r="J32" s="251"/>
      <c r="K32" s="251"/>
      <c r="L32" s="252"/>
      <c r="M32" s="253"/>
      <c r="N32" s="254"/>
      <c r="O32" s="254"/>
      <c r="P32" s="254"/>
      <c r="Q32" s="254"/>
      <c r="R32" s="254"/>
      <c r="S32" s="254"/>
      <c r="T32" s="254"/>
      <c r="U32" s="254"/>
      <c r="V32" s="254"/>
      <c r="W32" s="255"/>
      <c r="X32" s="256"/>
      <c r="Y32" s="13"/>
      <c r="Z32" s="13"/>
    </row>
    <row r="33" spans="1:40" ht="20.149999999999999" customHeight="1" thickBot="1">
      <c r="A33" s="13"/>
      <c r="B33" s="23"/>
      <c r="C33" s="251" t="s">
        <v>17</v>
      </c>
      <c r="D33" s="251"/>
      <c r="E33" s="251"/>
      <c r="F33" s="251"/>
      <c r="G33" s="251"/>
      <c r="H33" s="251"/>
      <c r="I33" s="251"/>
      <c r="J33" s="251"/>
      <c r="K33" s="251"/>
      <c r="L33" s="252"/>
      <c r="M33" s="257"/>
      <c r="N33" s="258"/>
      <c r="O33" s="258"/>
      <c r="P33" s="258"/>
      <c r="Q33" s="258"/>
      <c r="R33" s="258"/>
      <c r="S33" s="258"/>
      <c r="T33" s="258"/>
      <c r="U33" s="258"/>
      <c r="V33" s="258"/>
      <c r="W33" s="259"/>
      <c r="X33" s="260"/>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49999999999999"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
      <c r="A37" s="13"/>
      <c r="B37" s="25"/>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40" ht="28.5" customHeight="1">
      <c r="A38" s="13"/>
      <c r="B38" s="265" t="s">
        <v>30</v>
      </c>
      <c r="C38" s="261" t="s">
        <v>1870</v>
      </c>
      <c r="D38" s="261"/>
      <c r="E38" s="261"/>
      <c r="F38" s="261"/>
      <c r="G38" s="261"/>
      <c r="H38" s="261"/>
      <c r="I38" s="261"/>
      <c r="J38" s="261"/>
      <c r="K38" s="261"/>
      <c r="L38" s="262"/>
      <c r="M38" s="265" t="s">
        <v>31</v>
      </c>
      <c r="N38" s="265"/>
      <c r="O38" s="265"/>
      <c r="P38" s="265"/>
      <c r="Q38" s="265"/>
      <c r="R38" s="272" t="s">
        <v>35</v>
      </c>
      <c r="S38" s="273"/>
      <c r="T38" s="273"/>
      <c r="U38" s="273"/>
      <c r="V38" s="273"/>
      <c r="W38" s="274"/>
      <c r="X38" s="265" t="s">
        <v>32</v>
      </c>
      <c r="Y38" s="266" t="s">
        <v>6</v>
      </c>
      <c r="Z38" s="26"/>
    </row>
    <row r="39" spans="1:40" ht="28.5" customHeight="1" thickBot="1">
      <c r="A39" s="13"/>
      <c r="B39" s="265"/>
      <c r="C39" s="263"/>
      <c r="D39" s="263"/>
      <c r="E39" s="263"/>
      <c r="F39" s="263"/>
      <c r="G39" s="263"/>
      <c r="H39" s="263"/>
      <c r="I39" s="263"/>
      <c r="J39" s="263"/>
      <c r="K39" s="263"/>
      <c r="L39" s="264"/>
      <c r="M39" s="266"/>
      <c r="N39" s="266"/>
      <c r="O39" s="266"/>
      <c r="P39" s="266"/>
      <c r="Q39" s="266"/>
      <c r="R39" s="268" t="s">
        <v>36</v>
      </c>
      <c r="S39" s="266"/>
      <c r="T39" s="266"/>
      <c r="U39" s="266"/>
      <c r="V39" s="266"/>
      <c r="W39" s="27" t="s">
        <v>37</v>
      </c>
      <c r="X39" s="266"/>
      <c r="Y39" s="278"/>
      <c r="Z39" s="24"/>
    </row>
    <row r="40" spans="1:40" ht="38.25" customHeight="1" thickBot="1">
      <c r="A40" s="13"/>
      <c r="B40" s="28">
        <v>1</v>
      </c>
      <c r="C40" s="275"/>
      <c r="D40" s="276"/>
      <c r="E40" s="276"/>
      <c r="F40" s="276"/>
      <c r="G40" s="276"/>
      <c r="H40" s="276"/>
      <c r="I40" s="276"/>
      <c r="J40" s="276"/>
      <c r="K40" s="276"/>
      <c r="L40" s="277"/>
      <c r="M40" s="269"/>
      <c r="N40" s="270"/>
      <c r="O40" s="270"/>
      <c r="P40" s="270"/>
      <c r="Q40" s="271"/>
      <c r="R40" s="269"/>
      <c r="S40" s="270"/>
      <c r="T40" s="270"/>
      <c r="U40" s="270"/>
      <c r="V40" s="271"/>
      <c r="W40" s="5"/>
      <c r="X40" s="184"/>
      <c r="Y40" s="228"/>
      <c r="Z40" s="210" t="str">
        <f>IF(COUNTIF(R40:R255,C18)=COUNTA(C40:C255),"○","×")</f>
        <v>○</v>
      </c>
      <c r="AB40" s="248" t="s">
        <v>1855</v>
      </c>
      <c r="AC40" s="249"/>
      <c r="AD40" s="249"/>
      <c r="AE40" s="249"/>
      <c r="AF40" s="249"/>
      <c r="AG40" s="249"/>
      <c r="AH40" s="249"/>
      <c r="AI40" s="249"/>
      <c r="AJ40" s="249"/>
      <c r="AK40" s="249"/>
      <c r="AL40" s="249"/>
      <c r="AM40" s="249"/>
      <c r="AN40" s="250"/>
    </row>
    <row r="41" spans="1:40" ht="38.25" customHeight="1">
      <c r="A41" s="13"/>
      <c r="B41" s="30">
        <f>B40+1</f>
        <v>2</v>
      </c>
      <c r="C41" s="233"/>
      <c r="D41" s="234"/>
      <c r="E41" s="234"/>
      <c r="F41" s="234"/>
      <c r="G41" s="234"/>
      <c r="H41" s="234"/>
      <c r="I41" s="234"/>
      <c r="J41" s="234"/>
      <c r="K41" s="234"/>
      <c r="L41" s="235"/>
      <c r="M41" s="242"/>
      <c r="N41" s="243"/>
      <c r="O41" s="243"/>
      <c r="P41" s="243"/>
      <c r="Q41" s="244"/>
      <c r="R41" s="245"/>
      <c r="S41" s="246"/>
      <c r="T41" s="246"/>
      <c r="U41" s="246"/>
      <c r="V41" s="247"/>
      <c r="W41" s="224"/>
      <c r="X41" s="6"/>
      <c r="Y41" s="7"/>
      <c r="Z41" s="29"/>
    </row>
    <row r="42" spans="1:40" ht="38.25" customHeight="1">
      <c r="A42" s="13"/>
      <c r="B42" s="30">
        <f t="shared" ref="B42:B105" si="0">B41+1</f>
        <v>3</v>
      </c>
      <c r="C42" s="233"/>
      <c r="D42" s="234"/>
      <c r="E42" s="234"/>
      <c r="F42" s="234"/>
      <c r="G42" s="234"/>
      <c r="H42" s="234"/>
      <c r="I42" s="234"/>
      <c r="J42" s="234"/>
      <c r="K42" s="234"/>
      <c r="L42" s="235"/>
      <c r="M42" s="245"/>
      <c r="N42" s="246"/>
      <c r="O42" s="246"/>
      <c r="P42" s="246"/>
      <c r="Q42" s="247"/>
      <c r="R42" s="245"/>
      <c r="S42" s="246"/>
      <c r="T42" s="246"/>
      <c r="U42" s="246"/>
      <c r="V42" s="247"/>
      <c r="W42" s="224"/>
      <c r="X42" s="6"/>
      <c r="Y42" s="7"/>
      <c r="Z42" s="29"/>
    </row>
    <row r="43" spans="1:40" ht="38.25" customHeight="1">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c r="A140" s="31"/>
    </row>
    <row r="141" spans="1:26" ht="28.5" customHeight="1">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49999999999999" customHeight="1">
      <c r="V145" s="33"/>
      <c r="W145" s="33"/>
    </row>
    <row r="146" spans="22:23" ht="20.149999999999999" customHeight="1">
      <c r="V146" s="34"/>
      <c r="W146" s="34"/>
    </row>
    <row r="147" spans="22:23" ht="20.149999999999999" customHeight="1">
      <c r="V147" s="35"/>
      <c r="W147" s="35"/>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【参考】数式用!$A$3:$A$21</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tabSelected="1" view="pageBreakPreview" zoomScaleNormal="120" zoomScaleSheetLayoutView="100" workbookViewId="0">
      <selection activeCell="O51" sqref="O51"/>
    </sheetView>
  </sheetViews>
  <sheetFormatPr defaultColWidth="9" defaultRowHeight="13"/>
  <cols>
    <col min="1" max="1" width="2.453125" style="60" customWidth="1"/>
    <col min="2" max="6" width="2.7265625" style="60" customWidth="1"/>
    <col min="7" max="36" width="2.453125" style="60" customWidth="1"/>
    <col min="37" max="37" width="4.0898437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414" t="s">
        <v>13</v>
      </c>
      <c r="AD1" s="415"/>
      <c r="AE1" s="415"/>
      <c r="AF1" s="414" t="str">
        <f>基本情報入力シート!C18</f>
        <v>香川県</v>
      </c>
      <c r="AG1" s="415"/>
      <c r="AH1" s="415"/>
      <c r="AI1" s="415"/>
      <c r="AJ1" s="416"/>
    </row>
    <row r="2" spans="1:46" ht="6" customHeight="1"/>
    <row r="3" spans="1:46" ht="16.5">
      <c r="A3" s="417" t="s">
        <v>1859</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row>
    <row r="4" spans="1:46" ht="6" customHeight="1"/>
    <row r="5" spans="1:46">
      <c r="A5" s="10" t="s">
        <v>44</v>
      </c>
      <c r="AC5" s="61"/>
      <c r="AD5" s="61"/>
      <c r="AE5" s="61"/>
      <c r="AF5" s="61"/>
      <c r="AG5" s="61"/>
      <c r="AH5" s="61"/>
      <c r="AI5" s="61"/>
      <c r="AJ5" s="61"/>
    </row>
    <row r="6" spans="1:46" s="36" customFormat="1" ht="13.5" customHeight="1">
      <c r="A6" s="419" t="s">
        <v>0</v>
      </c>
      <c r="B6" s="420"/>
      <c r="C6" s="420"/>
      <c r="D6" s="420"/>
      <c r="E6" s="420"/>
      <c r="F6" s="420"/>
      <c r="G6" s="421" t="str">
        <f>IF(基本情報入力シート!M22="","",基本情報入力シート!M22)</f>
        <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3"/>
    </row>
    <row r="7" spans="1:46" s="36" customFormat="1" ht="22.5" customHeight="1">
      <c r="A7" s="432" t="s">
        <v>18</v>
      </c>
      <c r="B7" s="446"/>
      <c r="C7" s="446"/>
      <c r="D7" s="446"/>
      <c r="E7" s="446"/>
      <c r="F7" s="446"/>
      <c r="G7" s="447" t="str">
        <f>IF(基本情報入力シート!M23="","",基本情報入力シート!M23)</f>
        <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9"/>
    </row>
    <row r="8" spans="1:46" s="36" customFormat="1" ht="12.75" customHeight="1">
      <c r="A8" s="450" t="s">
        <v>14</v>
      </c>
      <c r="B8" s="451"/>
      <c r="C8" s="451"/>
      <c r="D8" s="451"/>
      <c r="E8" s="451"/>
      <c r="F8" s="451"/>
      <c r="G8" s="37" t="s">
        <v>1</v>
      </c>
      <c r="H8" s="454" t="str">
        <f>IF(基本情報入力シート!AA24="－","",基本情報入力シート!AA24)</f>
        <v/>
      </c>
      <c r="I8" s="454"/>
      <c r="J8" s="454"/>
      <c r="K8" s="454"/>
      <c r="L8" s="454"/>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26"/>
      <c r="B9" s="427"/>
      <c r="C9" s="427"/>
      <c r="D9" s="427"/>
      <c r="E9" s="427"/>
      <c r="F9" s="427"/>
      <c r="G9" s="455" t="str">
        <f>IF(基本情報入力シート!M25="","",基本情報入力シート!M25)</f>
        <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46" s="36" customFormat="1" ht="12" customHeight="1">
      <c r="A10" s="452"/>
      <c r="B10" s="453"/>
      <c r="C10" s="453"/>
      <c r="D10" s="453"/>
      <c r="E10" s="453"/>
      <c r="F10" s="453"/>
      <c r="G10" s="428" t="str">
        <f>IF(基本情報入力シート!M26="","",基本情報入力シート!M26)</f>
        <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30"/>
    </row>
    <row r="11" spans="1:46" s="36" customFormat="1" ht="15" customHeight="1">
      <c r="A11" s="424" t="s">
        <v>0</v>
      </c>
      <c r="B11" s="425"/>
      <c r="C11" s="425"/>
      <c r="D11" s="425"/>
      <c r="E11" s="425"/>
      <c r="F11" s="425"/>
      <c r="G11" s="421" t="str">
        <f>IF(基本情報入力シート!M30="","",基本情報入力シート!M30)</f>
        <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3"/>
      <c r="AS11" s="41"/>
    </row>
    <row r="12" spans="1:46" s="36" customFormat="1" ht="22.5" customHeight="1">
      <c r="A12" s="426" t="s">
        <v>15</v>
      </c>
      <c r="B12" s="427"/>
      <c r="C12" s="427"/>
      <c r="D12" s="427"/>
      <c r="E12" s="427"/>
      <c r="F12" s="427"/>
      <c r="G12" s="428" t="str">
        <f>IF(基本情報入力シート!M31="","",基本情報入力シート!M31)</f>
        <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c r="AS12" s="41"/>
    </row>
    <row r="13" spans="1:46" s="36" customFormat="1" ht="17.25" customHeight="1">
      <c r="A13" s="373" t="s">
        <v>16</v>
      </c>
      <c r="B13" s="373"/>
      <c r="C13" s="373"/>
      <c r="D13" s="373"/>
      <c r="E13" s="373"/>
      <c r="F13" s="373"/>
      <c r="G13" s="431" t="s">
        <v>7</v>
      </c>
      <c r="H13" s="431"/>
      <c r="I13" s="431"/>
      <c r="J13" s="432"/>
      <c r="K13" s="436" t="str">
        <f>IF(基本情報入力シート!M32="","",基本情報入力シート!M32)</f>
        <v/>
      </c>
      <c r="L13" s="436"/>
      <c r="M13" s="436"/>
      <c r="N13" s="436"/>
      <c r="O13" s="436"/>
      <c r="P13" s="436"/>
      <c r="Q13" s="436"/>
      <c r="R13" s="436"/>
      <c r="S13" s="436"/>
      <c r="T13" s="436"/>
      <c r="U13" s="373" t="s">
        <v>17</v>
      </c>
      <c r="V13" s="373"/>
      <c r="W13" s="373"/>
      <c r="X13" s="373"/>
      <c r="Y13" s="436" t="str">
        <f>IF(基本情報入力シート!M33="","",基本情報入力シート!M33)</f>
        <v/>
      </c>
      <c r="Z13" s="436"/>
      <c r="AA13" s="436"/>
      <c r="AB13" s="436"/>
      <c r="AC13" s="436"/>
      <c r="AD13" s="436"/>
      <c r="AE13" s="436"/>
      <c r="AF13" s="436"/>
      <c r="AG13" s="436"/>
      <c r="AH13" s="436"/>
      <c r="AI13" s="436"/>
      <c r="AJ13" s="436"/>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37" t="s">
        <v>1860</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4">
        <f>'別紙様式3-2（交付金）'!F5</f>
        <v>0</v>
      </c>
      <c r="AA16" s="365"/>
      <c r="AB16" s="365"/>
      <c r="AC16" s="365"/>
      <c r="AD16" s="365"/>
      <c r="AE16" s="365"/>
      <c r="AF16" s="365"/>
      <c r="AG16" s="348" t="s">
        <v>4</v>
      </c>
      <c r="AH16" s="366"/>
      <c r="AI16" s="36"/>
      <c r="AJ16" s="13"/>
      <c r="AR16" s="42"/>
    </row>
    <row r="17" spans="1:47" customFormat="1" ht="19.5" customHeight="1" thickBot="1">
      <c r="A17" s="367" t="s">
        <v>109</v>
      </c>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c r="AA17" s="370"/>
      <c r="AB17" s="370"/>
      <c r="AC17" s="370"/>
      <c r="AD17" s="370"/>
      <c r="AE17" s="370"/>
      <c r="AF17" s="371"/>
      <c r="AG17" s="372" t="s">
        <v>4</v>
      </c>
      <c r="AH17" s="373"/>
      <c r="AI17" t="s">
        <v>107</v>
      </c>
      <c r="AJ17" s="50" t="str">
        <f>IF(Z17="","",IF(Z16="","",IF(Z17&gt;=Z16,"○","☓")))</f>
        <v/>
      </c>
      <c r="AK17" s="343" t="s">
        <v>116</v>
      </c>
      <c r="AL17" s="344"/>
      <c r="AM17" s="344"/>
      <c r="AN17" s="344"/>
      <c r="AO17" s="344"/>
      <c r="AP17" s="344"/>
      <c r="AQ17" s="344"/>
      <c r="AR17" s="344"/>
      <c r="AS17" s="344"/>
      <c r="AT17" s="344"/>
      <c r="AU17" s="345"/>
    </row>
    <row r="18" spans="1:47" customFormat="1" ht="19.5" customHeight="1" thickBot="1">
      <c r="A18" s="433" t="s">
        <v>110</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5"/>
      <c r="Z18" s="51"/>
      <c r="AA18" s="51"/>
      <c r="AB18" s="52"/>
      <c r="AC18" s="52"/>
      <c r="AD18" s="52"/>
      <c r="AE18" s="52"/>
      <c r="AF18" s="52"/>
      <c r="AG18" s="52"/>
      <c r="AH18" s="52"/>
      <c r="AI18" s="52"/>
      <c r="AJ18" s="52"/>
      <c r="AK18" s="52"/>
      <c r="AL18" s="52"/>
      <c r="AT18" s="42"/>
    </row>
    <row r="19" spans="1:47" customFormat="1" ht="30.75" customHeight="1" thickBot="1">
      <c r="A19" s="116"/>
      <c r="B19" s="346" t="s">
        <v>1861</v>
      </c>
      <c r="C19" s="347"/>
      <c r="D19" s="347"/>
      <c r="E19" s="347"/>
      <c r="F19" s="347"/>
      <c r="G19" s="347"/>
      <c r="H19" s="347"/>
      <c r="I19" s="347"/>
      <c r="J19" s="347"/>
      <c r="K19" s="347"/>
      <c r="L19" s="347"/>
      <c r="M19" s="347"/>
      <c r="N19" s="347"/>
      <c r="O19" s="347"/>
      <c r="P19" s="347"/>
      <c r="Q19" s="347"/>
      <c r="R19" s="347"/>
      <c r="S19" s="347"/>
      <c r="T19" s="347"/>
      <c r="U19" s="340">
        <f>'別紙様式3-2（交付金）'!F6</f>
        <v>0</v>
      </c>
      <c r="V19" s="341"/>
      <c r="W19" s="341"/>
      <c r="X19" s="341"/>
      <c r="Y19" s="342"/>
      <c r="Z19" s="348" t="s">
        <v>4</v>
      </c>
      <c r="AA19" s="349"/>
      <c r="AB19" s="219" t="s">
        <v>11</v>
      </c>
      <c r="AC19" s="353">
        <f>IFERROR(U21/U19*100,0)</f>
        <v>0</v>
      </c>
      <c r="AD19" s="354"/>
      <c r="AE19" s="119" t="s">
        <v>12</v>
      </c>
      <c r="AF19" s="120" t="s">
        <v>40</v>
      </c>
      <c r="AG19" t="s">
        <v>107</v>
      </c>
      <c r="AH19" s="50" t="str">
        <f>IF($AC$19=0,"×",IF($AC$19&gt;=(200/3),"○","×"))</f>
        <v>×</v>
      </c>
      <c r="AI19" s="52"/>
      <c r="AJ19" s="52"/>
      <c r="AK19" s="374" t="s">
        <v>1899</v>
      </c>
      <c r="AL19" s="375"/>
      <c r="AM19" s="375"/>
      <c r="AN19" s="375"/>
      <c r="AO19" s="375"/>
      <c r="AP19" s="375"/>
      <c r="AQ19" s="375"/>
      <c r="AR19" s="375"/>
      <c r="AS19" s="375"/>
      <c r="AT19" s="375"/>
      <c r="AU19" s="376"/>
    </row>
    <row r="20" spans="1:47" customFormat="1" ht="19.5" customHeight="1" thickBot="1">
      <c r="A20" s="116"/>
      <c r="B20" s="350" t="s">
        <v>111</v>
      </c>
      <c r="C20" s="351"/>
      <c r="D20" s="351"/>
      <c r="E20" s="351"/>
      <c r="F20" s="351"/>
      <c r="G20" s="351"/>
      <c r="H20" s="351"/>
      <c r="I20" s="351"/>
      <c r="J20" s="351"/>
      <c r="K20" s="351"/>
      <c r="L20" s="351"/>
      <c r="M20" s="351"/>
      <c r="N20" s="351"/>
      <c r="O20" s="351"/>
      <c r="P20" s="351"/>
      <c r="Q20" s="351"/>
      <c r="R20" s="351"/>
      <c r="S20" s="351"/>
      <c r="T20" s="352"/>
      <c r="U20" s="340">
        <f>SUM(N22,N25)</f>
        <v>0</v>
      </c>
      <c r="V20" s="341"/>
      <c r="W20" s="341"/>
      <c r="X20" s="341"/>
      <c r="Y20" s="342"/>
      <c r="Z20" s="348" t="s">
        <v>4</v>
      </c>
      <c r="AA20" s="349"/>
      <c r="AB20" s="220"/>
      <c r="AC20" s="217"/>
      <c r="AD20" s="218"/>
      <c r="AE20" s="218"/>
      <c r="AF20" s="122"/>
      <c r="AI20" s="52"/>
      <c r="AJ20" s="52"/>
      <c r="AK20" s="377"/>
      <c r="AL20" s="378"/>
      <c r="AM20" s="378"/>
      <c r="AN20" s="378"/>
      <c r="AO20" s="378"/>
      <c r="AP20" s="378"/>
      <c r="AQ20" s="378"/>
      <c r="AR20" s="378"/>
      <c r="AS20" s="378"/>
      <c r="AT20" s="378"/>
      <c r="AU20" s="379"/>
    </row>
    <row r="21" spans="1:47" customFormat="1" ht="28.5" customHeight="1" thickBot="1">
      <c r="A21" s="116"/>
      <c r="B21" s="335"/>
      <c r="C21" s="336"/>
      <c r="D21" s="337" t="s">
        <v>112</v>
      </c>
      <c r="E21" s="337"/>
      <c r="F21" s="337"/>
      <c r="G21" s="337"/>
      <c r="H21" s="337"/>
      <c r="I21" s="337"/>
      <c r="J21" s="337"/>
      <c r="K21" s="337"/>
      <c r="L21" s="337"/>
      <c r="M21" s="338"/>
      <c r="N21" s="338"/>
      <c r="O21" s="338"/>
      <c r="P21" s="338"/>
      <c r="Q21" s="338"/>
      <c r="R21" s="338"/>
      <c r="S21" s="338"/>
      <c r="T21" s="339"/>
      <c r="U21" s="340">
        <f>SUM(N23,N26)</f>
        <v>0</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35"/>
      <c r="C22" s="336"/>
      <c r="D22" s="355" t="s">
        <v>1894</v>
      </c>
      <c r="E22" s="356"/>
      <c r="F22" s="356"/>
      <c r="G22" s="356"/>
      <c r="H22" s="356"/>
      <c r="I22" s="356"/>
      <c r="J22" s="356"/>
      <c r="K22" s="356"/>
      <c r="L22" s="356"/>
      <c r="M22" s="357"/>
      <c r="N22" s="358"/>
      <c r="O22" s="359"/>
      <c r="P22" s="359"/>
      <c r="Q22" s="359"/>
      <c r="R22" s="359"/>
      <c r="S22" s="360"/>
      <c r="T22" s="123" t="s">
        <v>4</v>
      </c>
      <c r="U22" s="125"/>
      <c r="V22" s="121"/>
      <c r="W22" s="121"/>
      <c r="X22" s="126"/>
      <c r="Y22" s="122"/>
      <c r="AA22" s="52"/>
      <c r="AB22" s="52"/>
      <c r="AC22" s="52"/>
      <c r="AD22" s="52"/>
      <c r="AE22" s="52"/>
      <c r="AF22" s="52"/>
      <c r="AG22" s="52"/>
      <c r="AH22" s="36"/>
    </row>
    <row r="23" spans="1:47" customFormat="1" ht="18.75" customHeight="1" thickBot="1">
      <c r="A23" s="124"/>
      <c r="B23" s="335"/>
      <c r="C23" s="336"/>
      <c r="D23" s="127"/>
      <c r="E23" s="361" t="s">
        <v>113</v>
      </c>
      <c r="F23" s="362"/>
      <c r="G23" s="362"/>
      <c r="H23" s="362"/>
      <c r="I23" s="362"/>
      <c r="J23" s="362"/>
      <c r="K23" s="362"/>
      <c r="L23" s="362"/>
      <c r="M23" s="363"/>
      <c r="N23" s="358"/>
      <c r="O23" s="359"/>
      <c r="P23" s="359"/>
      <c r="Q23" s="359"/>
      <c r="R23" s="359"/>
      <c r="S23" s="360"/>
      <c r="T23" s="64" t="s">
        <v>4</v>
      </c>
      <c r="U23" s="128" t="s">
        <v>11</v>
      </c>
      <c r="V23" s="333">
        <f>IFERROR(N23/N22*100,0)</f>
        <v>0</v>
      </c>
      <c r="W23" s="334"/>
      <c r="X23" s="126" t="s">
        <v>12</v>
      </c>
      <c r="Y23" s="122" t="s">
        <v>40</v>
      </c>
      <c r="Z23" s="52"/>
      <c r="AA23" s="52"/>
      <c r="AB23" s="52"/>
      <c r="AC23" s="52"/>
      <c r="AD23" s="52"/>
      <c r="AE23" s="52"/>
      <c r="AF23" s="52"/>
      <c r="AG23" s="52"/>
      <c r="AH23" s="36"/>
    </row>
    <row r="24" spans="1:47" customFormat="1" ht="18.75" customHeight="1" thickBot="1">
      <c r="A24" s="124"/>
      <c r="B24" s="335"/>
      <c r="C24" s="336"/>
      <c r="D24" s="127"/>
      <c r="E24" s="388"/>
      <c r="F24" s="389"/>
      <c r="G24" s="389"/>
      <c r="H24" s="389"/>
      <c r="I24" s="389"/>
      <c r="J24" s="389"/>
      <c r="K24" s="389"/>
      <c r="L24" s="389"/>
      <c r="M24" s="390"/>
      <c r="N24" s="438" t="s">
        <v>46</v>
      </c>
      <c r="O24" s="439"/>
      <c r="P24" s="440"/>
      <c r="Q24" s="441">
        <f>N23/2</f>
        <v>0</v>
      </c>
      <c r="R24" s="442"/>
      <c r="S24" s="443"/>
      <c r="T24" s="129" t="s">
        <v>108</v>
      </c>
      <c r="U24" s="128"/>
      <c r="V24" s="397"/>
      <c r="W24" s="397"/>
      <c r="X24" s="126"/>
      <c r="Y24" s="122"/>
      <c r="Z24" s="52"/>
      <c r="AA24" s="52"/>
      <c r="AB24" s="52"/>
      <c r="AC24" s="52"/>
      <c r="AD24" s="52"/>
      <c r="AE24" s="52"/>
      <c r="AF24" s="52"/>
      <c r="AG24" s="52"/>
      <c r="AH24" s="52"/>
      <c r="AI24" s="52"/>
      <c r="AJ24" s="52"/>
    </row>
    <row r="25" spans="1:47" customFormat="1" ht="18.75" customHeight="1" thickBot="1">
      <c r="A25" s="124"/>
      <c r="B25" s="335"/>
      <c r="C25" s="336"/>
      <c r="D25" s="355" t="s">
        <v>114</v>
      </c>
      <c r="E25" s="356"/>
      <c r="F25" s="356"/>
      <c r="G25" s="356"/>
      <c r="H25" s="356"/>
      <c r="I25" s="356"/>
      <c r="J25" s="356"/>
      <c r="K25" s="356"/>
      <c r="L25" s="356"/>
      <c r="M25" s="357"/>
      <c r="N25" s="358"/>
      <c r="O25" s="359"/>
      <c r="P25" s="359"/>
      <c r="Q25" s="359"/>
      <c r="R25" s="359"/>
      <c r="S25" s="360"/>
      <c r="T25" s="63" t="s">
        <v>4</v>
      </c>
      <c r="U25" s="117"/>
      <c r="V25" s="118"/>
      <c r="W25" s="118"/>
      <c r="X25" s="119"/>
      <c r="Y25" s="120"/>
      <c r="AB25" s="52"/>
      <c r="AC25" s="52"/>
      <c r="AD25" s="52"/>
      <c r="AE25" s="52"/>
      <c r="AF25" s="52"/>
      <c r="AG25" s="52"/>
      <c r="AH25" s="52"/>
      <c r="AI25" s="52"/>
      <c r="AJ25" s="52"/>
    </row>
    <row r="26" spans="1:47" customFormat="1" ht="18.75" customHeight="1" thickBot="1">
      <c r="A26" s="124"/>
      <c r="B26" s="335"/>
      <c r="C26" s="336"/>
      <c r="D26" s="127"/>
      <c r="E26" s="361" t="s">
        <v>113</v>
      </c>
      <c r="F26" s="362"/>
      <c r="G26" s="362"/>
      <c r="H26" s="362"/>
      <c r="I26" s="362"/>
      <c r="J26" s="362"/>
      <c r="K26" s="362"/>
      <c r="L26" s="362"/>
      <c r="M26" s="363"/>
      <c r="N26" s="358"/>
      <c r="O26" s="359"/>
      <c r="P26" s="359"/>
      <c r="Q26" s="359"/>
      <c r="R26" s="359"/>
      <c r="S26" s="360"/>
      <c r="T26" s="64" t="s">
        <v>4</v>
      </c>
      <c r="U26" s="128" t="s">
        <v>11</v>
      </c>
      <c r="V26" s="333">
        <f>IFERROR(N26/N25*100,0)</f>
        <v>0</v>
      </c>
      <c r="W26" s="334"/>
      <c r="X26" s="126" t="s">
        <v>12</v>
      </c>
      <c r="Y26" s="122" t="s">
        <v>40</v>
      </c>
      <c r="Z26" s="52"/>
      <c r="AA26" s="52"/>
      <c r="AB26" s="52"/>
      <c r="AC26" s="52"/>
      <c r="AD26" s="52"/>
      <c r="AE26" s="52"/>
      <c r="AG26" s="42"/>
    </row>
    <row r="27" spans="1:47" customFormat="1" ht="18.75" customHeight="1" thickBot="1">
      <c r="A27" s="124"/>
      <c r="B27" s="386"/>
      <c r="C27" s="387"/>
      <c r="D27" s="127"/>
      <c r="E27" s="388"/>
      <c r="F27" s="389"/>
      <c r="G27" s="389"/>
      <c r="H27" s="389"/>
      <c r="I27" s="389"/>
      <c r="J27" s="389"/>
      <c r="K27" s="389"/>
      <c r="L27" s="389"/>
      <c r="M27" s="390"/>
      <c r="N27" s="391" t="s">
        <v>46</v>
      </c>
      <c r="O27" s="392"/>
      <c r="P27" s="393"/>
      <c r="Q27" s="394">
        <f>N26/2</f>
        <v>0</v>
      </c>
      <c r="R27" s="395"/>
      <c r="S27" s="396"/>
      <c r="T27" s="129" t="s">
        <v>108</v>
      </c>
      <c r="U27" s="128"/>
      <c r="V27" s="397"/>
      <c r="W27" s="397"/>
      <c r="X27" s="126"/>
      <c r="Y27" s="122"/>
      <c r="Z27" s="52"/>
      <c r="AA27" s="52"/>
      <c r="AB27" s="52"/>
      <c r="AC27" s="52"/>
      <c r="AD27" s="52"/>
      <c r="AE27" s="52"/>
      <c r="AF27" s="52"/>
      <c r="AG27" s="52"/>
      <c r="AH27" s="36"/>
      <c r="AQ27" s="42"/>
    </row>
    <row r="28" spans="1:47" s="36" customFormat="1" ht="24.75" customHeight="1">
      <c r="A28" s="404" t="s">
        <v>1848</v>
      </c>
      <c r="B28" s="404"/>
      <c r="C28" s="405"/>
      <c r="D28" s="189"/>
      <c r="E28" s="469" t="s">
        <v>1842</v>
      </c>
      <c r="F28" s="469"/>
      <c r="G28" s="469"/>
      <c r="H28" s="406" t="s">
        <v>1843</v>
      </c>
      <c r="I28" s="406"/>
      <c r="J28" s="406"/>
      <c r="K28" s="406"/>
      <c r="L28" s="408"/>
      <c r="M28" s="409"/>
      <c r="N28" s="412" t="s">
        <v>1844</v>
      </c>
      <c r="O28" s="412"/>
      <c r="P28" s="412"/>
      <c r="Q28" s="412"/>
      <c r="R28" s="398"/>
      <c r="S28" s="399"/>
      <c r="T28" s="399"/>
      <c r="U28" s="399"/>
      <c r="V28" s="399"/>
      <c r="W28" s="399"/>
      <c r="X28" s="399"/>
      <c r="Y28" s="399"/>
      <c r="Z28" s="399"/>
      <c r="AA28" s="399"/>
      <c r="AB28" s="399"/>
      <c r="AC28" s="399"/>
      <c r="AD28" s="399"/>
      <c r="AE28" s="399"/>
      <c r="AF28" s="399"/>
      <c r="AG28" s="399"/>
      <c r="AH28" s="400"/>
    </row>
    <row r="29" spans="1:47" s="36" customFormat="1" ht="21.75" customHeight="1" thickBot="1">
      <c r="A29" s="404"/>
      <c r="B29" s="404"/>
      <c r="C29" s="405"/>
      <c r="D29" s="185"/>
      <c r="E29" s="470" t="s">
        <v>1845</v>
      </c>
      <c r="F29" s="470"/>
      <c r="G29" s="470"/>
      <c r="H29" s="407"/>
      <c r="I29" s="407"/>
      <c r="J29" s="407"/>
      <c r="K29" s="407"/>
      <c r="L29" s="410"/>
      <c r="M29" s="411"/>
      <c r="N29" s="413"/>
      <c r="O29" s="413"/>
      <c r="P29" s="413"/>
      <c r="Q29" s="413"/>
      <c r="R29" s="401"/>
      <c r="S29" s="402"/>
      <c r="T29" s="402"/>
      <c r="U29" s="402"/>
      <c r="V29" s="402"/>
      <c r="W29" s="402"/>
      <c r="X29" s="402"/>
      <c r="Y29" s="402"/>
      <c r="Z29" s="402"/>
      <c r="AA29" s="402"/>
      <c r="AB29" s="402"/>
      <c r="AC29" s="402"/>
      <c r="AD29" s="402"/>
      <c r="AE29" s="402"/>
      <c r="AF29" s="402"/>
      <c r="AG29" s="402"/>
      <c r="AH29" s="403"/>
    </row>
    <row r="30" spans="1:47" s="36" customFormat="1" ht="65.25" customHeight="1">
      <c r="A30" s="329" t="s">
        <v>1898</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71" t="s">
        <v>1900</v>
      </c>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row>
    <row r="33" spans="1:47" customFormat="1" ht="30.75" customHeight="1" thickBot="1">
      <c r="A33" s="47" t="s">
        <v>9</v>
      </c>
      <c r="B33" s="380" t="s">
        <v>1903</v>
      </c>
      <c r="C33" s="381"/>
      <c r="D33" s="381"/>
      <c r="E33" s="381"/>
      <c r="F33" s="381"/>
      <c r="G33" s="381"/>
      <c r="H33" s="381"/>
      <c r="I33" s="381"/>
      <c r="J33" s="381"/>
      <c r="K33" s="381"/>
      <c r="L33" s="381"/>
      <c r="M33" s="381"/>
      <c r="N33" s="381"/>
      <c r="O33" s="381"/>
      <c r="P33" s="382" t="e">
        <f>P34-P35</f>
        <v>#VALUE!</v>
      </c>
      <c r="Q33" s="382"/>
      <c r="R33" s="382"/>
      <c r="S33" s="382"/>
      <c r="T33" s="382"/>
      <c r="U33" s="382"/>
      <c r="V33" s="48" t="s">
        <v>4</v>
      </c>
      <c r="W33" s="60" t="s">
        <v>107</v>
      </c>
      <c r="X33" s="383" t="e">
        <f>IF(P33="","",IF(P36="","",IF(P33&gt;=P36,"○","☓")))</f>
        <v>#VALUE!</v>
      </c>
      <c r="Y33" s="45"/>
      <c r="Z33" s="45"/>
      <c r="AA33" s="45"/>
      <c r="AB33" s="45"/>
      <c r="AC33" s="46"/>
      <c r="AD33" s="45"/>
      <c r="AE33" s="45"/>
      <c r="AF33" s="45"/>
      <c r="AG33" s="45"/>
      <c r="AH33" s="45"/>
      <c r="AI33" s="45"/>
      <c r="AJ33" s="46"/>
    </row>
    <row r="34" spans="1:47" customFormat="1" ht="18.75" customHeight="1" thickBot="1">
      <c r="A34" s="87"/>
      <c r="B34" s="466" t="s">
        <v>49</v>
      </c>
      <c r="C34" s="467"/>
      <c r="D34" s="467"/>
      <c r="E34" s="467"/>
      <c r="F34" s="467"/>
      <c r="G34" s="467"/>
      <c r="H34" s="467"/>
      <c r="I34" s="467"/>
      <c r="J34" s="467"/>
      <c r="K34" s="467"/>
      <c r="L34" s="467"/>
      <c r="M34" s="467"/>
      <c r="N34" s="467"/>
      <c r="O34" s="468"/>
      <c r="P34" s="306"/>
      <c r="Q34" s="307"/>
      <c r="R34" s="307"/>
      <c r="S34" s="307"/>
      <c r="T34" s="307"/>
      <c r="U34" s="308"/>
      <c r="V34" s="44" t="s">
        <v>4</v>
      </c>
      <c r="W34" s="45"/>
      <c r="X34" s="384"/>
      <c r="Y34" s="45"/>
      <c r="Z34" s="45"/>
      <c r="AA34" s="45"/>
      <c r="AB34" s="45"/>
      <c r="AC34" s="46"/>
      <c r="AD34" s="45"/>
      <c r="AE34" s="45"/>
      <c r="AF34" s="45"/>
      <c r="AG34" s="45"/>
      <c r="AH34" s="45"/>
      <c r="AI34" s="45"/>
      <c r="AJ34" s="46"/>
    </row>
    <row r="35" spans="1:47" customFormat="1" ht="18.75" customHeight="1" thickBot="1">
      <c r="A35" s="88"/>
      <c r="B35" s="459" t="s">
        <v>1866</v>
      </c>
      <c r="C35" s="460"/>
      <c r="D35" s="460"/>
      <c r="E35" s="460"/>
      <c r="F35" s="460"/>
      <c r="G35" s="460"/>
      <c r="H35" s="460"/>
      <c r="I35" s="460"/>
      <c r="J35" s="460"/>
      <c r="K35" s="460"/>
      <c r="L35" s="460"/>
      <c r="M35" s="460"/>
      <c r="N35" s="460"/>
      <c r="O35" s="460"/>
      <c r="P35" s="461" t="str">
        <f>IF('別紙様式3-2（交付金）'!$F$5=0,"",'別紙様式3-2（交付金）'!$F$5)</f>
        <v/>
      </c>
      <c r="Q35" s="461"/>
      <c r="R35" s="461"/>
      <c r="S35" s="461"/>
      <c r="T35" s="461"/>
      <c r="U35" s="461"/>
      <c r="V35" s="44" t="s">
        <v>4</v>
      </c>
      <c r="W35" s="45"/>
      <c r="X35" s="384"/>
      <c r="Y35" s="45"/>
      <c r="Z35" s="45"/>
      <c r="AA35" s="45"/>
      <c r="AB35" s="45"/>
      <c r="AC35" s="46"/>
      <c r="AD35" s="45"/>
      <c r="AE35" s="45"/>
      <c r="AF35" s="45"/>
      <c r="AG35" s="45"/>
      <c r="AH35" s="45"/>
      <c r="AI35" s="45"/>
      <c r="AJ35" s="46"/>
    </row>
    <row r="36" spans="1:47" customFormat="1" ht="18.75" customHeight="1" thickBot="1">
      <c r="A36" s="143" t="s">
        <v>10</v>
      </c>
      <c r="B36" s="312" t="s">
        <v>50</v>
      </c>
      <c r="C36" s="313"/>
      <c r="D36" s="313"/>
      <c r="E36" s="313"/>
      <c r="F36" s="313"/>
      <c r="G36" s="313"/>
      <c r="H36" s="313"/>
      <c r="I36" s="313"/>
      <c r="J36" s="313"/>
      <c r="K36" s="313"/>
      <c r="L36" s="313"/>
      <c r="M36" s="313"/>
      <c r="N36" s="313"/>
      <c r="O36" s="462"/>
      <c r="P36" s="306"/>
      <c r="Q36" s="307"/>
      <c r="R36" s="307"/>
      <c r="S36" s="307"/>
      <c r="T36" s="307"/>
      <c r="U36" s="308"/>
      <c r="V36" s="89" t="s">
        <v>4</v>
      </c>
      <c r="W36" s="60" t="s">
        <v>107</v>
      </c>
      <c r="X36" s="385"/>
      <c r="Y36" s="45"/>
      <c r="Z36" s="45"/>
      <c r="AA36" s="46"/>
    </row>
    <row r="37" spans="1:47" customFormat="1" ht="46.5" customHeight="1">
      <c r="A37" s="329" t="s">
        <v>1846</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44" t="s">
        <v>1852</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5"/>
      <c r="AI41" s="50" t="str">
        <f>IF(AND(B43="✓",AND(G45&lt;&gt;"",J45&lt;&gt;"",Q45&lt;&gt;"",S46&lt;&gt;"",Z46&lt;&gt;"")),"○","×")</f>
        <v>×</v>
      </c>
      <c r="AJ41" s="192"/>
      <c r="AK41" s="248" t="s">
        <v>1851</v>
      </c>
      <c r="AL41" s="249"/>
      <c r="AM41" s="249"/>
      <c r="AN41" s="249"/>
      <c r="AO41" s="249"/>
      <c r="AP41" s="249"/>
      <c r="AQ41" s="249"/>
      <c r="AR41" s="249"/>
      <c r="AS41" s="249"/>
      <c r="AT41" s="249"/>
      <c r="AU41" s="250"/>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322" t="s">
        <v>1853</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323">
        <v>6</v>
      </c>
      <c r="E45" s="324"/>
      <c r="F45" s="201" t="s">
        <v>2</v>
      </c>
      <c r="G45" s="325"/>
      <c r="H45" s="326"/>
      <c r="I45" s="201" t="s">
        <v>3</v>
      </c>
      <c r="J45" s="325"/>
      <c r="K45" s="326"/>
      <c r="L45" s="201" t="s">
        <v>5</v>
      </c>
      <c r="M45" s="202"/>
      <c r="N45" s="327" t="s">
        <v>18</v>
      </c>
      <c r="O45" s="327"/>
      <c r="P45" s="327"/>
      <c r="Q45" s="463" t="str">
        <f>IF(基本情報入力シート!M23="","",基本情報入力シート!M23)</f>
        <v/>
      </c>
      <c r="R45" s="464"/>
      <c r="S45" s="464"/>
      <c r="T45" s="464"/>
      <c r="U45" s="464"/>
      <c r="V45" s="464"/>
      <c r="W45" s="464"/>
      <c r="X45" s="464"/>
      <c r="Y45" s="464"/>
      <c r="Z45" s="464"/>
      <c r="AA45" s="464"/>
      <c r="AB45" s="464"/>
      <c r="AC45" s="464"/>
      <c r="AD45" s="464"/>
      <c r="AE45" s="464"/>
      <c r="AF45" s="464"/>
      <c r="AG45" s="464"/>
      <c r="AH45" s="465"/>
      <c r="AI45" s="203"/>
    </row>
    <row r="46" spans="1:47" s="53" customFormat="1" ht="19.5" customHeight="1" thickBot="1">
      <c r="A46" s="200"/>
      <c r="B46" s="204"/>
      <c r="C46" s="201"/>
      <c r="D46" s="201"/>
      <c r="E46" s="201"/>
      <c r="F46" s="201"/>
      <c r="G46" s="201"/>
      <c r="H46" s="201"/>
      <c r="I46" s="201"/>
      <c r="J46" s="201"/>
      <c r="K46" s="201"/>
      <c r="L46" s="201"/>
      <c r="M46" s="201"/>
      <c r="N46" s="328" t="s">
        <v>119</v>
      </c>
      <c r="O46" s="328"/>
      <c r="P46" s="328"/>
      <c r="Q46" s="458" t="s">
        <v>26</v>
      </c>
      <c r="R46" s="458"/>
      <c r="S46" s="316"/>
      <c r="T46" s="317"/>
      <c r="U46" s="317"/>
      <c r="V46" s="317"/>
      <c r="W46" s="318"/>
      <c r="X46" s="315" t="s">
        <v>27</v>
      </c>
      <c r="Y46" s="315"/>
      <c r="Z46" s="316"/>
      <c r="AA46" s="317"/>
      <c r="AB46" s="317"/>
      <c r="AC46" s="317"/>
      <c r="AD46" s="317"/>
      <c r="AE46" s="317"/>
      <c r="AF46" s="317"/>
      <c r="AG46" s="317"/>
      <c r="AH46" s="318"/>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29" t="s">
        <v>1895</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30" t="s">
        <v>1857</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309" t="s">
        <v>1862</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
      </c>
    </row>
    <row r="58" spans="1:36">
      <c r="A58" s="142" t="s">
        <v>122</v>
      </c>
      <c r="B58" s="312" t="s">
        <v>1896</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1897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303"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30"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85" zoomScaleNormal="85" zoomScaleSheetLayoutView="85" zoomScalePageLayoutView="70" workbookViewId="0">
      <selection activeCell="H8" sqref="H8:S10"/>
    </sheetView>
  </sheetViews>
  <sheetFormatPr defaultColWidth="2.453125" defaultRowHeight="13"/>
  <cols>
    <col min="1" max="1" width="4" customWidth="1"/>
    <col min="2" max="2" width="16.6328125" style="92" customWidth="1"/>
    <col min="3" max="3" width="20.453125" style="74"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c r="A1" s="212" t="s">
        <v>1893</v>
      </c>
      <c r="D1" s="73" t="s">
        <v>1863</v>
      </c>
      <c r="H1" s="75"/>
      <c r="I1" s="75"/>
      <c r="J1" s="75"/>
      <c r="K1" s="75"/>
      <c r="T1" s="114" t="s">
        <v>13</v>
      </c>
      <c r="U1" s="115" t="str">
        <f>基本情報入力シート!C18</f>
        <v>香川県</v>
      </c>
    </row>
    <row r="2" spans="1:22" ht="21" customHeight="1" thickBot="1">
      <c r="B2" s="93"/>
      <c r="C2" s="76"/>
      <c r="D2" s="73"/>
      <c r="E2" s="73"/>
      <c r="F2" s="73"/>
      <c r="T2" s="105"/>
      <c r="U2" s="105"/>
    </row>
    <row r="3" spans="1:22" ht="27" customHeight="1" thickBot="1">
      <c r="A3" s="472" t="s">
        <v>18</v>
      </c>
      <c r="B3" s="473"/>
      <c r="C3" s="474" t="str">
        <f>IF(基本情報入力シート!M23="","",基本情報入力シート!M23)</f>
        <v/>
      </c>
      <c r="D3" s="475"/>
      <c r="E3" s="475"/>
      <c r="F3" s="476"/>
      <c r="G3" s="43" t="s">
        <v>41</v>
      </c>
      <c r="H3" s="232" t="s">
        <v>1891</v>
      </c>
      <c r="I3" s="232"/>
      <c r="J3" s="232"/>
      <c r="K3" s="232"/>
      <c r="L3" s="232"/>
      <c r="M3" s="232"/>
      <c r="N3" s="232"/>
      <c r="O3" s="232"/>
      <c r="P3" s="232"/>
      <c r="Q3" s="232"/>
      <c r="R3" s="232"/>
      <c r="S3" s="232"/>
      <c r="T3" s="232"/>
      <c r="U3" s="232"/>
    </row>
    <row r="4" spans="1:22" ht="21" customHeight="1" thickBot="1">
      <c r="A4" s="72"/>
      <c r="B4" s="94"/>
      <c r="C4" s="78"/>
      <c r="D4" s="79"/>
      <c r="E4" s="79"/>
      <c r="F4" s="79"/>
      <c r="G4" s="12"/>
      <c r="H4" s="232"/>
      <c r="I4" s="232"/>
      <c r="J4" s="232"/>
      <c r="K4" s="232"/>
      <c r="L4" s="232"/>
      <c r="M4" s="232"/>
      <c r="N4" s="232"/>
      <c r="O4" s="232"/>
      <c r="P4" s="232"/>
      <c r="Q4" s="232"/>
      <c r="R4" s="232"/>
      <c r="S4" s="232"/>
      <c r="T4" s="232"/>
      <c r="U4" s="232"/>
    </row>
    <row r="5" spans="1:22" ht="27.75" customHeight="1" thickBot="1">
      <c r="A5" s="477" t="s">
        <v>1864</v>
      </c>
      <c r="B5" s="478"/>
      <c r="C5" s="478"/>
      <c r="D5" s="478"/>
      <c r="E5" s="478"/>
      <c r="F5" s="80">
        <f>IFERROR(SUM(T:T),"")</f>
        <v>0</v>
      </c>
      <c r="G5" s="49"/>
      <c r="H5" s="232"/>
      <c r="I5" s="232"/>
      <c r="J5" s="232"/>
      <c r="K5" s="232"/>
      <c r="L5" s="232"/>
      <c r="M5" s="232"/>
      <c r="N5" s="232"/>
      <c r="O5" s="232"/>
      <c r="P5" s="232"/>
      <c r="Q5" s="232"/>
      <c r="R5" s="232"/>
      <c r="S5" s="232"/>
      <c r="T5" s="232"/>
      <c r="U5" s="232"/>
    </row>
    <row r="6" spans="1:22" ht="27.75" customHeight="1" thickBot="1">
      <c r="A6" s="216"/>
      <c r="B6" s="213" t="s">
        <v>1890</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79"/>
      <c r="B8" s="482" t="s">
        <v>1870</v>
      </c>
      <c r="C8" s="485" t="s">
        <v>31</v>
      </c>
      <c r="D8" s="488" t="s">
        <v>35</v>
      </c>
      <c r="E8" s="488"/>
      <c r="F8" s="490" t="s">
        <v>48</v>
      </c>
      <c r="G8" s="490" t="s">
        <v>6</v>
      </c>
      <c r="H8" s="498" t="s">
        <v>104</v>
      </c>
      <c r="I8" s="499"/>
      <c r="J8" s="499"/>
      <c r="K8" s="499"/>
      <c r="L8" s="499"/>
      <c r="M8" s="499"/>
      <c r="N8" s="499"/>
      <c r="O8" s="499"/>
      <c r="P8" s="499"/>
      <c r="Q8" s="499"/>
      <c r="R8" s="499"/>
      <c r="S8" s="500"/>
      <c r="T8" s="495" t="s">
        <v>1865</v>
      </c>
      <c r="U8" s="99"/>
    </row>
    <row r="9" spans="1:22" ht="39" customHeight="1">
      <c r="A9" s="480"/>
      <c r="B9" s="483"/>
      <c r="C9" s="486"/>
      <c r="D9" s="489"/>
      <c r="E9" s="489"/>
      <c r="F9" s="491"/>
      <c r="G9" s="491"/>
      <c r="H9" s="501"/>
      <c r="I9" s="502"/>
      <c r="J9" s="502"/>
      <c r="K9" s="502"/>
      <c r="L9" s="502"/>
      <c r="M9" s="502"/>
      <c r="N9" s="502"/>
      <c r="O9" s="502"/>
      <c r="P9" s="502"/>
      <c r="Q9" s="502"/>
      <c r="R9" s="502"/>
      <c r="S9" s="503"/>
      <c r="T9" s="496"/>
      <c r="U9" s="493" t="s">
        <v>1892</v>
      </c>
    </row>
    <row r="10" spans="1:22" ht="57.75" customHeight="1" thickBot="1">
      <c r="A10" s="481"/>
      <c r="B10" s="484"/>
      <c r="C10" s="487"/>
      <c r="D10" s="98" t="s">
        <v>36</v>
      </c>
      <c r="E10" s="98" t="s">
        <v>37</v>
      </c>
      <c r="F10" s="492"/>
      <c r="G10" s="492"/>
      <c r="H10" s="504"/>
      <c r="I10" s="505"/>
      <c r="J10" s="505"/>
      <c r="K10" s="505"/>
      <c r="L10" s="505"/>
      <c r="M10" s="505"/>
      <c r="N10" s="505"/>
      <c r="O10" s="505"/>
      <c r="P10" s="505"/>
      <c r="Q10" s="505"/>
      <c r="R10" s="505"/>
      <c r="S10" s="506"/>
      <c r="T10" s="497"/>
      <c r="U10" s="494"/>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35" sqref="A35"/>
    </sheetView>
  </sheetViews>
  <sheetFormatPr defaultColWidth="8.90625" defaultRowHeight="13"/>
  <cols>
    <col min="1" max="1" width="41.26953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5" t="s">
        <v>1871</v>
      </c>
      <c r="C3" s="134" t="s">
        <v>51</v>
      </c>
      <c r="E3" s="175" t="s">
        <v>51</v>
      </c>
      <c r="F3" s="176" t="s">
        <v>124</v>
      </c>
      <c r="H3" s="187" t="s">
        <v>1850</v>
      </c>
    </row>
    <row r="4" spans="1:8" ht="13.5" thickBot="1">
      <c r="A4" s="226" t="s">
        <v>1872</v>
      </c>
      <c r="C4" s="135" t="s">
        <v>52</v>
      </c>
      <c r="E4" s="135" t="s">
        <v>51</v>
      </c>
      <c r="F4" s="177" t="s">
        <v>125</v>
      </c>
      <c r="H4" s="188"/>
    </row>
    <row r="5" spans="1:8">
      <c r="A5" s="226" t="s">
        <v>1873</v>
      </c>
      <c r="C5" s="135" t="s">
        <v>53</v>
      </c>
      <c r="E5" s="135" t="s">
        <v>51</v>
      </c>
      <c r="F5" s="177" t="s">
        <v>126</v>
      </c>
    </row>
    <row r="6" spans="1:8">
      <c r="A6" s="226" t="s">
        <v>1874</v>
      </c>
      <c r="C6" s="135" t="s">
        <v>54</v>
      </c>
      <c r="E6" s="135" t="s">
        <v>51</v>
      </c>
      <c r="F6" s="177" t="s">
        <v>127</v>
      </c>
    </row>
    <row r="7" spans="1:8">
      <c r="A7" s="226" t="s">
        <v>1875</v>
      </c>
      <c r="C7" s="135" t="s">
        <v>55</v>
      </c>
      <c r="E7" s="135" t="s">
        <v>51</v>
      </c>
      <c r="F7" s="177" t="s">
        <v>128</v>
      </c>
    </row>
    <row r="8" spans="1:8">
      <c r="A8" s="226" t="s">
        <v>1876</v>
      </c>
      <c r="C8" s="135" t="s">
        <v>56</v>
      </c>
      <c r="E8" s="135" t="s">
        <v>51</v>
      </c>
      <c r="F8" s="177" t="s">
        <v>129</v>
      </c>
    </row>
    <row r="9" spans="1:8">
      <c r="A9" s="226" t="s">
        <v>1877</v>
      </c>
      <c r="C9" s="135" t="s">
        <v>57</v>
      </c>
      <c r="E9" s="135" t="s">
        <v>51</v>
      </c>
      <c r="F9" s="177" t="s">
        <v>130</v>
      </c>
    </row>
    <row r="10" spans="1:8">
      <c r="A10" s="226" t="s">
        <v>1878</v>
      </c>
      <c r="C10" s="135" t="s">
        <v>58</v>
      </c>
      <c r="E10" s="135" t="s">
        <v>51</v>
      </c>
      <c r="F10" s="177" t="s">
        <v>131</v>
      </c>
    </row>
    <row r="11" spans="1:8">
      <c r="A11" s="226" t="s">
        <v>1879</v>
      </c>
      <c r="C11" s="135" t="s">
        <v>59</v>
      </c>
      <c r="E11" s="135" t="s">
        <v>51</v>
      </c>
      <c r="F11" s="177" t="s">
        <v>132</v>
      </c>
    </row>
    <row r="12" spans="1:8">
      <c r="A12" s="226" t="s">
        <v>1880</v>
      </c>
      <c r="C12" s="135" t="s">
        <v>60</v>
      </c>
      <c r="E12" s="135" t="s">
        <v>51</v>
      </c>
      <c r="F12" s="177" t="s">
        <v>133</v>
      </c>
    </row>
    <row r="13" spans="1:8">
      <c r="A13" s="226" t="s">
        <v>1881</v>
      </c>
      <c r="C13" s="135" t="s">
        <v>61</v>
      </c>
      <c r="E13" s="135" t="s">
        <v>51</v>
      </c>
      <c r="F13" s="177" t="s">
        <v>134</v>
      </c>
    </row>
    <row r="14" spans="1:8">
      <c r="A14" s="226" t="s">
        <v>1882</v>
      </c>
      <c r="C14" s="135" t="s">
        <v>62</v>
      </c>
      <c r="E14" s="135" t="s">
        <v>51</v>
      </c>
      <c r="F14" s="177" t="s">
        <v>135</v>
      </c>
    </row>
    <row r="15" spans="1:8">
      <c r="A15" s="226" t="s">
        <v>1883</v>
      </c>
      <c r="C15" s="135" t="s">
        <v>1841</v>
      </c>
      <c r="E15" s="135" t="s">
        <v>51</v>
      </c>
      <c r="F15" s="177" t="s">
        <v>136</v>
      </c>
    </row>
    <row r="16" spans="1:8">
      <c r="A16" s="226" t="s">
        <v>1884</v>
      </c>
      <c r="C16" s="135" t="s">
        <v>64</v>
      </c>
      <c r="E16" s="135" t="s">
        <v>51</v>
      </c>
      <c r="F16" s="177" t="s">
        <v>137</v>
      </c>
    </row>
    <row r="17" spans="1:6">
      <c r="A17" s="226" t="s">
        <v>1885</v>
      </c>
      <c r="C17" s="135" t="s">
        <v>65</v>
      </c>
      <c r="E17" s="135" t="s">
        <v>51</v>
      </c>
      <c r="F17" s="177" t="s">
        <v>138</v>
      </c>
    </row>
    <row r="18" spans="1:6">
      <c r="A18" s="226" t="s">
        <v>1886</v>
      </c>
      <c r="C18" s="135" t="s">
        <v>66</v>
      </c>
      <c r="E18" s="135" t="s">
        <v>51</v>
      </c>
      <c r="F18" s="177" t="s">
        <v>139</v>
      </c>
    </row>
    <row r="19" spans="1:6">
      <c r="A19" s="226" t="s">
        <v>1887</v>
      </c>
      <c r="C19" s="135" t="s">
        <v>67</v>
      </c>
      <c r="E19" s="135" t="s">
        <v>51</v>
      </c>
      <c r="F19" s="177" t="s">
        <v>140</v>
      </c>
    </row>
    <row r="20" spans="1:6">
      <c r="A20" s="226" t="s">
        <v>1888</v>
      </c>
      <c r="C20" s="135" t="s">
        <v>68</v>
      </c>
      <c r="E20" s="135" t="s">
        <v>51</v>
      </c>
      <c r="F20" s="177" t="s">
        <v>141</v>
      </c>
    </row>
    <row r="21" spans="1:6" ht="13.5" thickBot="1">
      <c r="A21" s="227" t="s">
        <v>1889</v>
      </c>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3.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3.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SG19400のC20-3837</cp:lastModifiedBy>
  <cp:lastPrinted>2024-01-24T05:03:32Z</cp:lastPrinted>
  <dcterms:created xsi:type="dcterms:W3CDTF">2023-01-10T13:53:21Z</dcterms:created>
  <dcterms:modified xsi:type="dcterms:W3CDTF">2024-10-08T04:38:24Z</dcterms:modified>
</cp:coreProperties>
</file>