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https://digitalgojp-my.sharepoint.com/personal/sasagawa_takashi_p6v_cfa_go_jp/Documents/デスクトップ/処遇改善（送付用）/実施要綱/記入例/"/>
    </mc:Choice>
  </mc:AlternateContent>
  <xr:revisionPtr revIDLastSave="20" documentId="13_ncr:1_{7BC6487B-0DC2-483C-BA74-83FA3535A461}" xr6:coauthVersionLast="47" xr6:coauthVersionMax="47" xr10:uidLastSave="{55E17A40-568F-494A-ADF8-A9B2CF6C5EC7}"/>
  <bookViews>
    <workbookView xWindow="-120" yWindow="-120" windowWidth="29040" windowHeight="1584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4C098D90-BB94-4205-852A-649B7F9B029E}">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<sst xmlns="http://schemas.openxmlformats.org/spreadsheetml/2006/main" count="4446" uniqueCount="1913">
  <si>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</si>
  <si>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</si>
  <si>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</si>
  <si>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</si>
  <si>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</si>
  <si>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</si>
  <si>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</si>
  <si>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</si>
  <si>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</si>
  <si>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</si>
  <si>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</si>
  <si>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</si>
  <si>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</si>
  <si>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</si>
  <si>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</si>
  <si>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</si>
  <si>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</si>
  <si>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</si>
  <si>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</si>
  <si>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</si>
  <si>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</si>
  <si>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</si>
  <si>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</si>
  <si>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</si>
  <si>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</si>
  <si>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</si>
  <si>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</si>
  <si>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</si>
  <si>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</si>
  <si>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</si>
  <si>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</si>
  <si>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</si>
  <si>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</si>
  <si>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</si>
  <si>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</si>
  <si>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</si>
  <si>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</si>
  <si>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</si>
  <si>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</si>
  <si>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</si>
  <si>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phoneticPr fontId="6"/>
  </si>
  <si>
    <t>【記入上の注意】</t>
    <rPh sb="1" eb="3">
      <t>キニュウ</t>
    </rPh>
    <rPh sb="3" eb="4">
      <t>ジョウ</t>
    </rPh>
    <rPh sb="5" eb="7">
      <t>チュウイ</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</si>
  <si>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</si>
  <si>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</si>
  <si>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</si>
  <si>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</si>
  <si>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</si>
  <si>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</si>
  <si>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</si>
  <si>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</si>
  <si>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</si>
  <si>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</si>
  <si>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</si>
  <si>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</si>
  <si>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</si>
  <si>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</si>
  <si>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</si>
  <si>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</si>
  <si>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</si>
  <si>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</si>
  <si>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</si>
  <si>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</si>
  <si>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</si>
  <si>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</si>
  <si>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</si>
  <si>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</si>
  <si>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</si>
  <si>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</si>
  <si>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</si>
  <si>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</si>
  <si>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</si>
  <si>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</si>
  <si>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</si>
  <si>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</si>
  <si>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</si>
  <si>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</si>
  <si>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</si>
  <si>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</si>
  <si>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</si>
  <si>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</si>
  <si>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</si>
  <si>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</si>
  <si>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</si>
  <si>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</si>
  <si>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</si>
  <si>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</si>
  <si>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</si>
  <si>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</si>
  <si>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</si>
  <si>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</si>
  <si>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</si>
  <si>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</si>
  <si>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</si>
  <si>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</si>
  <si>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</si>
  <si>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</si>
  <si>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</si>
  <si>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</si>
  <si>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</si>
  <si>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</si>
  <si>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</si>
  <si>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</si>
  <si>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</si>
  <si>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</si>
  <si>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</si>
  <si>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</si>
  <si>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</si>
  <si>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</si>
  <si>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</si>
  <si>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</si>
  <si>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</si>
  <si>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</si>
  <si>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</si>
  <si>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</si>
  <si>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</si>
  <si>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</si>
  <si>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</si>
  <si>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</si>
  <si>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</si>
  <si>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</si>
  <si>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</si>
  <si>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</si>
  <si>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</si>
  <si>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</si>
  <si>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</si>
  <si>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</si>
  <si>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</si>
  <si>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</si>
  <si>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</si>
  <si>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</si>
  <si>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</si>
  <si>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</si>
  <si>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</si>
  <si>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</si>
  <si>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</si>
  <si>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</si>
  <si>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</si>
  <si>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</si>
  <si>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</si>
  <si>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</si>
  <si>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</si>
  <si>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</si>
  <si>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</si>
  <si>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</si>
  <si>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</si>
  <si>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</si>
  <si>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</si>
  <si>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</si>
  <si>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</si>
  <si>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</si>
  <si>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</si>
  <si>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</si>
  <si>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</si>
  <si>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</si>
  <si>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</si>
  <si>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</si>
  <si>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</si>
  <si>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</si>
  <si>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</si>
  <si>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</si>
  <si>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</si>
  <si>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</si>
  <si>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</si>
  <si>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</si>
  <si>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</si>
  <si>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</si>
  <si>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</si>
  <si>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</si>
  <si>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</si>
  <si>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</si>
  <si>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</si>
  <si>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</si>
  <si>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</si>
  <si>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</si>
  <si>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</si>
  <si>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</si>
  <si>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</si>
  <si>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</si>
  <si>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</si>
  <si>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</si>
  <si>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</si>
  <si>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</si>
  <si>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</si>
  <si>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</si>
  <si>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</si>
  <si>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</si>
  <si>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</si>
  <si>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</si>
  <si>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</si>
  <si>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</si>
  <si>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</si>
  <si>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</si>
  <si>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</si>
  <si>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</si>
  <si>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</si>
  <si>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</si>
  <si>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</si>
  <si>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</si>
  <si>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</si>
  <si>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</si>
  <si>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</si>
  <si>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</si>
  <si>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</si>
  <si>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</si>
  <si>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</si>
  <si>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</si>
  <si>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</si>
  <si>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</si>
  <si>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</si>
  <si>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</si>
  <si>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</si>
  <si>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</si>
  <si>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</si>
  <si>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</si>
  <si>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</si>
  <si>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</si>
  <si>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</si>
  <si>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</si>
  <si>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</si>
  <si>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</si>
  <si>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</si>
  <si>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</si>
  <si>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</si>
  <si>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</si>
  <si>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</si>
  <si>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</si>
  <si>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</si>
  <si>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</si>
  <si>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</si>
  <si>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</si>
  <si>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</si>
  <si>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</si>
  <si>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</si>
  <si>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</si>
  <si>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</si>
  <si>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</si>
  <si>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</si>
  <si>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</si>
  <si>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</si>
  <si>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</si>
  <si>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</si>
  <si>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</si>
  <si>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</si>
  <si>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</si>
  <si>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</si>
  <si>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</si>
  <si>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</si>
  <si>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</si>
  <si>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</si>
  <si>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</si>
  <si>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</si>
  <si>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</si>
  <si>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</si>
  <si>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</si>
  <si>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</si>
  <si>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</si>
  <si>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</si>
  <si>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</si>
  <si>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</si>
  <si>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</si>
  <si>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</si>
  <si>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</si>
  <si>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</si>
  <si>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</si>
  <si>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</si>
  <si>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</si>
  <si>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</si>
  <si>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</si>
  <si>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</si>
  <si>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</si>
  <si>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</si>
  <si>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</si>
  <si>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</si>
  <si>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</si>
  <si>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</si>
  <si>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</si>
  <si>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</si>
  <si>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</si>
  <si>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</si>
  <si>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</si>
  <si>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</si>
  <si>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</si>
  <si>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</si>
  <si>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</si>
  <si>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</si>
  <si>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</si>
  <si>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</si>
  <si>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</si>
  <si>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</si>
  <si>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</si>
  <si>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</si>
  <si>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</si>
  <si>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</si>
  <si>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</si>
  <si>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</si>
  <si>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</si>
  <si>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</si>
  <si>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</si>
  <si>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</si>
  <si>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</si>
  <si>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</si>
  <si>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</si>
  <si>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</si>
  <si>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</si>
  <si>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</si>
  <si>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</si>
  <si>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</si>
  <si>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</si>
  <si>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</si>
  <si>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</si>
  <si>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</si>
  <si>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</si>
  <si>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</si>
  <si>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</si>
  <si>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</si>
  <si>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</si>
  <si>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</si>
  <si>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</si>
  <si>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</si>
  <si>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</si>
  <si>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</si>
  <si>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</si>
  <si>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</si>
  <si>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</si>
  <si>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</si>
  <si>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</si>
  <si>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</si>
  <si>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</si>
  <si>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</si>
  <si>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</si>
  <si>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</si>
  <si>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</si>
  <si>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</si>
  <si>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</si>
  <si>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</si>
  <si>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</si>
  <si>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</si>
  <si>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</si>
  <si>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</si>
  <si>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</si>
  <si>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</si>
  <si>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</si>
  <si>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</si>
  <si>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</si>
  <si>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</si>
  <si>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</si>
  <si>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</si>
  <si>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</si>
  <si>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</si>
  <si>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</si>
  <si>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</si>
  <si>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</si>
  <si>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</si>
  <si>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</si>
  <si>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</si>
  <si>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</si>
  <si>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</si>
  <si>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</si>
  <si>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</si>
  <si>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</si>
  <si>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</si>
  <si>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</si>
  <si>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</si>
  <si>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</si>
  <si>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</si>
  <si>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</si>
  <si>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</si>
  <si>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</si>
  <si>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</si>
  <si>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</si>
  <si>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</si>
  <si>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</si>
  <si>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</si>
  <si>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</si>
  <si>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</si>
  <si>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</si>
  <si>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</si>
  <si>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</si>
  <si>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</si>
  <si>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</si>
  <si>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</si>
  <si>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</si>
  <si>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</si>
  <si>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</si>
  <si>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</si>
  <si>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</si>
  <si>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</si>
  <si>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</si>
  <si>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</si>
  <si>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</si>
  <si>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</si>
  <si>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</si>
  <si>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</si>
  <si>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</si>
  <si>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</si>
  <si>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</si>
  <si>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</si>
  <si>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</si>
  <si>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</si>
  <si>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</si>
  <si>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</si>
  <si>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</si>
  <si>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</si>
  <si>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</si>
  <si>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</si>
  <si>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</si>
  <si>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</si>
  <si>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</si>
  <si>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</si>
  <si>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</si>
  <si>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</si>
  <si>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</si>
  <si>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</si>
  <si>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</si>
  <si>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</si>
  <si>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</si>
  <si>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</si>
  <si>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</si>
  <si>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</si>
  <si>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</si>
  <si>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</si>
  <si>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</si>
  <si>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</si>
  <si>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</si>
  <si>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</si>
  <si>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</si>
  <si>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</si>
  <si>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</si>
  <si>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</si>
  <si>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</si>
  <si>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</si>
  <si>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</si>
  <si>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</si>
  <si>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</si>
  <si>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</si>
  <si>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</si>
  <si>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</si>
  <si>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</si>
  <si>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</si>
  <si>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</si>
  <si>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</si>
  <si>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</si>
  <si>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</si>
  <si>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</si>
  <si>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</si>
  <si>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</si>
  <si>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</si>
  <si>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</si>
  <si>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</si>
  <si>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</si>
  <si>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</si>
  <si>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</si>
  <si>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</si>
  <si>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</si>
  <si>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</si>
  <si>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</si>
  <si>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</si>
  <si>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</si>
  <si>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</si>
  <si>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</si>
  <si>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</si>
  <si>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</si>
  <si>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</si>
  <si>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</si>
  <si>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</si>
  <si>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</si>
  <si>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</si>
  <si>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</si>
  <si>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</si>
  <si>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</si>
  <si>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</si>
  <si>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</si>
  <si>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</si>
  <si>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</si>
  <si>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</si>
  <si>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</si>
  <si>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</si>
  <si>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</si>
  <si>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</si>
  <si>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</si>
  <si>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</si>
  <si>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</si>
  <si>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</si>
  <si>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</si>
  <si>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</si>
  <si>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</si>
  <si>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</si>
  <si>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</si>
  <si>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</si>
  <si>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</si>
  <si>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</si>
  <si>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</si>
  <si>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</si>
  <si>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</si>
  <si>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</si>
  <si>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</si>
  <si>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</si>
  <si>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</si>
  <si>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</si>
  <si>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</si>
  <si>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</si>
  <si>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</si>
  <si>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</si>
  <si>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</si>
  <si>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</si>
  <si>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</si>
  <si>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</si>
  <si>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</si>
  <si>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</si>
  <si>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</si>
  <si>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</si>
  <si>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</si>
  <si>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</si>
  <si>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</si>
  <si>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</si>
  <si>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</si>
  <si>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</si>
  <si>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</si>
  <si>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</si>
  <si>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</si>
  <si>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</si>
  <si>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</si>
  <si>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</si>
  <si>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</si>
  <si>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</si>
  <si>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</si>
  <si>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</si>
  <si>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</si>
  <si>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</si>
  <si>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</si>
  <si>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</si>
  <si>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</si>
  <si>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</si>
  <si>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</si>
  <si>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</si>
  <si>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</si>
  <si>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</si>
  <si>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</si>
  <si>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</si>
  <si>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</si>
  <si>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</si>
  <si>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</si>
  <si>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</si>
  <si>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</si>
  <si>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</si>
  <si>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</si>
  <si>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</si>
  <si>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</si>
  <si>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</si>
  <si>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</si>
  <si>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</si>
  <si>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</si>
  <si>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</si>
  <si>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</si>
  <si>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</si>
  <si>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</si>
  <si>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</si>
  <si>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</si>
  <si>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</si>
  <si>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</si>
  <si>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</si>
  <si>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</si>
  <si>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</si>
  <si>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</si>
  <si>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</si>
  <si>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</si>
  <si>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</si>
  <si>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</si>
  <si>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</si>
  <si>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</si>
  <si>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</si>
  <si>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</si>
  <si>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</si>
  <si>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</si>
  <si>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</si>
  <si>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</si>
  <si>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</si>
  <si>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</si>
  <si>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</si>
  <si>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</si>
  <si>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</si>
  <si>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</si>
  <si>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</si>
  <si>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</si>
  <si>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</si>
  <si>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</si>
  <si>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</si>
  <si>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</si>
  <si>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</si>
  <si>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</si>
  <si>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</si>
  <si>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</si>
  <si>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</si>
  <si>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</si>
  <si>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</si>
  <si>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</si>
  <si>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</si>
  <si>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</si>
  <si>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</si>
  <si>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</si>
  <si>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</si>
  <si>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</si>
  <si>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</si>
  <si>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</si>
  <si>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</si>
  <si>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</si>
  <si>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</si>
  <si>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</si>
  <si>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</si>
  <si>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</si>
  <si>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</si>
  <si>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</si>
  <si>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</si>
  <si>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</si>
  <si>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</si>
  <si>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</si>
  <si>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</si>
  <si>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</si>
  <si>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</si>
  <si>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</si>
  <si>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</si>
  <si>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</si>
  <si>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</si>
  <si>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</si>
  <si>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</si>
  <si>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</si>
  <si>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</si>
  <si>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</si>
  <si>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</si>
  <si>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</si>
  <si>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</si>
  <si>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</si>
  <si>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</si>
  <si>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</si>
  <si>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</si>
  <si>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</si>
  <si>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</si>
  <si>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</si>
  <si>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</si>
  <si>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</si>
  <si>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</si>
  <si>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</si>
  <si>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</si>
  <si>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</si>
  <si>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</si>
  <si>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</si>
  <si>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</si>
  <si>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</si>
  <si>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</si>
  <si>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</si>
  <si>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</si>
  <si>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</si>
  <si>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</si>
  <si>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</si>
  <si>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</si>
  <si>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</si>
  <si>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</si>
  <si>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</si>
  <si>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</si>
  <si>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</si>
  <si>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</si>
  <si>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</si>
  <si>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</si>
  <si>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</si>
  <si>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</si>
  <si>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</si>
  <si>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</si>
  <si>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</si>
  <si>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</si>
  <si>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</si>
  <si>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</si>
  <si>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</si>
  <si>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</si>
  <si>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</si>
  <si>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</si>
  <si>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</si>
  <si>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</si>
  <si>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</si>
  <si>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</si>
  <si>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</si>
  <si>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</si>
  <si>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</si>
  <si>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</si>
  <si>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</si>
  <si>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</si>
  <si>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</si>
  <si>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</si>
  <si>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</si>
  <si>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</si>
  <si>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</si>
  <si>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</si>
  <si>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</si>
  <si>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</si>
  <si>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</si>
  <si>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</si>
  <si>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</si>
  <si>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</si>
  <si>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</si>
  <si>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</si>
  <si>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</si>
  <si>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</si>
  <si>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</si>
  <si>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</si>
  <si>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</si>
  <si>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</si>
  <si>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</si>
  <si>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</si>
  <si>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</si>
  <si>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</si>
  <si>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</si>
  <si>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</si>
  <si>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</si>
  <si>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</si>
  <si>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</si>
  <si>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</si>
  <si>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</si>
  <si>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</si>
  <si>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</si>
  <si>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</si>
  <si>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</si>
  <si>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</si>
  <si>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</si>
  <si>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</si>
  <si>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</si>
  <si>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</si>
  <si>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</si>
  <si>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</si>
  <si>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</si>
  <si>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</si>
  <si>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</si>
  <si>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</si>
  <si>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</si>
  <si>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</si>
  <si>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</si>
  <si>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</si>
  <si>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</si>
  <si>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</si>
  <si>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</si>
  <si>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</si>
  <si>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</si>
  <si>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</si>
  <si>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</si>
  <si>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</si>
  <si>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</si>
  <si>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</si>
  <si>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</si>
  <si>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</si>
  <si>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</si>
  <si>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</si>
  <si>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</si>
  <si>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</si>
  <si>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</si>
  <si>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</si>
  <si>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</si>
  <si>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</si>
  <si>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</si>
  <si>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</si>
  <si>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</si>
  <si>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</si>
  <si>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</si>
  <si>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</si>
  <si>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</si>
  <si>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</si>
  <si>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</si>
  <si>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</si>
  <si>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</si>
  <si>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</si>
  <si>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</si>
  <si>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</si>
  <si>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</si>
  <si>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</si>
  <si>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</si>
  <si>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</si>
  <si>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</si>
  <si>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</si>
  <si>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</si>
  <si>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</si>
  <si>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</si>
  <si>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</si>
  <si>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</si>
  <si>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</si>
  <si>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</si>
  <si>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</si>
  <si>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</si>
  <si>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</si>
  <si>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</si>
  <si>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</si>
  <si>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</si>
  <si>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</si>
  <si>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</si>
  <si>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</si>
  <si>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</si>
  <si>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</si>
  <si>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</si>
  <si>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</si>
  <si>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</si>
  <si>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</si>
  <si>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</si>
  <si>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</si>
  <si>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</si>
  <si>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</si>
  <si>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</si>
  <si>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</si>
  <si>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</si>
  <si>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</si>
  <si>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</si>
  <si>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</si>
  <si>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</si>
  <si>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</si>
  <si>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</si>
  <si>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</si>
  <si>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</si>
  <si>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</si>
  <si>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</si>
  <si>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</si>
  <si>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</si>
  <si>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</si>
  <si>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</si>
  <si>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</si>
  <si>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</si>
  <si>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</si>
  <si>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</si>
  <si>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</si>
  <si>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</si>
  <si>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</si>
  <si>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</si>
  <si>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</si>
  <si>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</si>
  <si>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</si>
  <si>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</si>
  <si>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</si>
  <si>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</si>
  <si>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</si>
  <si>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</si>
  <si>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</si>
  <si>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</si>
  <si>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</si>
  <si>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</si>
  <si>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</si>
  <si>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</si>
  <si>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</si>
  <si>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</si>
  <si>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</si>
  <si>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</si>
  <si>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</si>
  <si>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</si>
  <si>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</si>
  <si>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</si>
  <si>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</si>
  <si>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</si>
  <si>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</si>
  <si>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</si>
  <si>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</si>
  <si>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</si>
  <si>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</si>
  <si>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</si>
  <si>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</si>
  <si>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</si>
  <si>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</si>
  <si>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</si>
  <si>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</si>
  <si>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</si>
  <si>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</si>
  <si>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</si>
  <si>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</si>
  <si>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</si>
  <si>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</si>
  <si>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</si>
  <si>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</si>
  <si>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</si>
  <si>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</si>
  <si>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</si>
  <si>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</si>
  <si>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</si>
  <si>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</si>
  <si>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</si>
  <si>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</si>
  <si>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</si>
  <si>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</si>
  <si>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</si>
  <si>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</si>
  <si>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</si>
  <si>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</si>
  <si>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</si>
  <si>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</si>
  <si>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</si>
  <si>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</si>
  <si>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</si>
  <si>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</si>
  <si>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</si>
  <si>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</si>
  <si>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</si>
  <si>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</si>
  <si>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</si>
  <si>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</si>
  <si>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</si>
  <si>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</si>
  <si>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</si>
  <si>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</si>
  <si>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</si>
  <si>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</si>
  <si>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</si>
  <si>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</si>
  <si>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</si>
  <si>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</si>
  <si>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</si>
  <si>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</si>
  <si>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</si>
  <si>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</si>
  <si>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</si>
  <si>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</si>
  <si>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</si>
  <si>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</si>
  <si>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</si>
  <si>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</si>
  <si>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</si>
  <si>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</si>
  <si>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</si>
  <si>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</si>
  <si>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</si>
  <si>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</si>
  <si>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</si>
  <si>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</si>
  <si>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</si>
  <si>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</si>
  <si>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</si>
  <si>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</si>
  <si>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</si>
  <si>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</si>
  <si>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</si>
  <si>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</si>
  <si>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</si>
  <si>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</si>
  <si>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</si>
  <si>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</si>
  <si>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</si>
  <si>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</si>
  <si>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</si>
  <si>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</si>
  <si>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</si>
  <si>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</si>
  <si>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</si>
  <si>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</si>
  <si>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</si>
  <si>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</si>
  <si>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</si>
  <si>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</si>
  <si>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</si>
  <si>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</si>
  <si>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</si>
  <si>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</si>
  <si>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</si>
  <si>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</si>
  <si>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</si>
  <si>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</si>
  <si>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</si>
  <si>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</si>
  <si>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</si>
  <si>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</si>
  <si>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</si>
  <si>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</si>
  <si>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</si>
  <si>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</si>
  <si>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</si>
  <si>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</si>
  <si>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</si>
  <si>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</si>
  <si>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</si>
  <si>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</si>
  <si>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</si>
  <si>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</si>
  <si>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</si>
  <si>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</si>
  <si>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</si>
  <si>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</si>
  <si>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</si>
  <si>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</si>
  <si>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</si>
  <si>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</si>
  <si>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</si>
  <si>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</si>
  <si>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</si>
  <si>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</si>
  <si>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</si>
  <si>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</si>
  <si>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</si>
  <si>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</si>
  <si>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</si>
  <si>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</si>
  <si>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</si>
  <si>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</si>
  <si>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</si>
  <si>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</si>
  <si>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</si>
  <si>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</si>
  <si>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</si>
  <si>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</si>
  <si>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</si>
  <si>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</si>
  <si>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</si>
  <si>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</si>
  <si>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</si>
  <si>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</si>
  <si>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</si>
  <si>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</si>
  <si>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</si>
  <si>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</si>
  <si>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</si>
  <si>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</si>
  <si>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</si>
  <si>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</si>
  <si>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</si>
  <si>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</si>
  <si>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</si>
  <si>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</si>
  <si>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</si>
  <si>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</si>
  <si>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</si>
  <si>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</si>
  <si>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</si>
  <si>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</si>
  <si>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</si>
  <si>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</si>
  <si>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</si>
  <si>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</si>
  <si>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</si>
  <si>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</si>
  <si>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</si>
  <si>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</si>
  <si>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</si>
  <si>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</si>
  <si>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</si>
  <si>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</si>
  <si>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</si>
  <si>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</si>
  <si>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</si>
  <si>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</si>
  <si>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</si>
  <si>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</si>
  <si>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</si>
  <si>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</si>
  <si>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</si>
  <si>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</si>
  <si>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</si>
  <si>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</si>
  <si>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</si>
  <si>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</si>
  <si>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</si>
  <si>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</si>
  <si>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</si>
  <si>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</si>
  <si>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</si>
  <si>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</si>
  <si>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</si>
  <si>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</si>
  <si>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</si>
  <si>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</si>
  <si>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</si>
  <si>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</si>
  <si>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</si>
  <si>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</si>
  <si>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</si>
  <si>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</si>
  <si>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</si>
  <si>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</si>
  <si>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</si>
  <si>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</si>
  <si>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</si>
  <si>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</si>
  <si>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</si>
  <si>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</si>
  <si>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</si>
  <si>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</si>
  <si>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</si>
  <si>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</si>
  <si>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</si>
  <si>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</si>
  <si>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</si>
  <si>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</si>
  <si>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</si>
  <si>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</si>
  <si>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</si>
  <si>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</si>
  <si>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</si>
  <si>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</si>
  <si>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</si>
  <si>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</si>
  <si>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</si>
  <si>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</si>
  <si>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</si>
  <si>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</si>
  <si>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</si>
  <si>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</si>
  <si>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</si>
  <si>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</si>
  <si>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</si>
  <si>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</si>
  <si>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</si>
  <si>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</si>
  <si>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</si>
  <si>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</si>
  <si>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</si>
  <si>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</si>
  <si>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</si>
  <si>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</si>
  <si>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</si>
  <si>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</si>
  <si>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</si>
  <si>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</si>
  <si>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</si>
  <si>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</si>
  <si>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</si>
  <si>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</si>
  <si>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</si>
  <si>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</si>
  <si>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</si>
  <si>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</si>
  <si>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</si>
  <si>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</si>
  <si>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</si>
  <si>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</si>
  <si>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</si>
  <si>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</si>
  <si>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</si>
  <si>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</si>
  <si>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</si>
  <si>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</si>
  <si>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</si>
  <si>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</si>
  <si>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</si>
  <si>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</si>
  <si>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</si>
  <si>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</si>
  <si>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</si>
  <si>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</si>
  <si>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</si>
  <si>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</si>
  <si>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</si>
  <si>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</si>
  <si>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</si>
  <si>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</si>
  <si>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</si>
  <si>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</si>
  <si>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</si>
  <si>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</si>
  <si>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</si>
  <si>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</si>
  <si>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</si>
  <si>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</si>
  <si>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</si>
  <si>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</si>
  <si>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</si>
  <si>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</si>
  <si>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</si>
  <si>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</si>
  <si>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</si>
  <si>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</si>
  <si>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</si>
  <si>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</si>
  <si>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</si>
  <si>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</si>
  <si>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</si>
  <si>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</si>
  <si>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</si>
  <si>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</si>
  <si>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</si>
  <si>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</si>
  <si>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</si>
  <si>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</si>
  <si>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</si>
  <si>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</si>
  <si>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</si>
  <si>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</si>
  <si>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</si>
  <si>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</si>
  <si>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</si>
  <si>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</si>
  <si>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</si>
  <si>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</si>
  <si>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</si>
  <si>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</si>
  <si>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</si>
  <si>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</si>
  <si>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</si>
  <si>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</si>
  <si>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</si>
  <si>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</si>
  <si>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</si>
  <si>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</si>
  <si>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</si>
  <si>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</si>
  <si>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</si>
  <si>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</si>
  <si>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</si>
  <si>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</si>
  <si>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</si>
  <si>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</si>
  <si>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</si>
  <si>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</si>
  <si>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</si>
  <si>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</si>
  <si>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</si>
  <si>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</si>
  <si>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</si>
  <si>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</si>
  <si>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</si>
  <si>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</si>
  <si>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</si>
  <si>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</si>
  <si>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</si>
  <si>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</si>
  <si>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</si>
  <si>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</si>
  <si>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</si>
  <si>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</si>
  <si>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</si>
  <si>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</si>
  <si>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</si>
  <si>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</si>
  <si>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</si>
  <si>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</si>
  <si>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</si>
  <si>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</si>
  <si>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</si>
  <si>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</si>
  <si>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</si>
  <si>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</si>
  <si>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</si>
  <si>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</si>
  <si>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</si>
  <si>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</si>
  <si>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</si>
  <si>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</si>
  <si>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</si>
  <si>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</si>
  <si>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</si>
  <si>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</si>
  <si>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</si>
  <si>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</si>
  <si>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</si>
  <si>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</si>
  <si>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</si>
  <si>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</si>
  <si>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</si>
  <si>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</si>
  <si>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</si>
  <si>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</si>
  <si>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</si>
  <si>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</si>
  <si>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</si>
  <si>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</si>
  <si>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</si>
  <si>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</si>
  <si>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</si>
  <si>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</si>
  <si>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</si>
  <si>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</si>
  <si>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</si>
  <si>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</si>
  <si>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</si>
  <si>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</si>
  <si>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</si>
  <si>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</si>
  <si>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</si>
  <si>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</si>
  <si>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</si>
  <si>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</si>
  <si>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</si>
  <si>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</si>
  <si>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</si>
  <si>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</si>
  <si>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</si>
  <si>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</si>
  <si>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</si>
  <si>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</si>
  <si>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</si>
  <si>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</si>
  <si>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</si>
  <si>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</si>
  <si>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</si>
  <si>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</si>
  <si>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</si>
  <si>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</si>
  <si>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</si>
  <si>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</si>
  <si>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</si>
  <si>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</si>
  <si>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</si>
  <si>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</si>
  <si>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</si>
  <si>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</si>
  <si>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</si>
  <si>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</si>
  <si>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</si>
  <si>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</si>
  <si>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</si>
  <si>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</si>
  <si>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</si>
  <si>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</si>
  <si>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</si>
  <si>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</si>
  <si>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</si>
  <si>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</si>
  <si>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</si>
  <si>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</si>
  <si>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</si>
  <si>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</si>
  <si>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</si>
  <si>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</si>
  <si>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</si>
  <si>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</si>
  <si>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</si>
  <si>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</si>
  <si>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</si>
  <si>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</si>
  <si>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</si>
  <si>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</si>
  <si>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</si>
  <si>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</si>
  <si>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</si>
  <si>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</si>
  <si>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</si>
  <si>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</si>
  <si>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</si>
  <si>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</si>
  <si>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</si>
  <si>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</si>
  <si>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</si>
  <si>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</si>
  <si>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</si>
  <si>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</si>
  <si>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</si>
  <si>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</si>
  <si>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</si>
  <si>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</si>
  <si>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</si>
  <si>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</si>
  <si>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</si>
  <si>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</si>
  <si>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</si>
  <si>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</si>
  <si>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</si>
  <si>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</si>
  <si>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</si>
  <si>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</si>
  <si>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</si>
  <si>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</si>
  <si>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</si>
  <si>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</si>
  <si>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</si>
  <si>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</si>
  <si>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</si>
  <si>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</si>
  <si>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</si>
  <si>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</si>
  <si>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</si>
  <si>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</si>
  <si>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</si>
  <si>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</si>
  <si>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</si>
  <si>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</si>
  <si>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</si>
  <si>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</si>
  <si>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</si>
  <si>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</si>
  <si>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</si>
  <si>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</si>
  <si>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</si>
  <si>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</si>
  <si>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</si>
  <si>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</si>
  <si>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</si>
  <si>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</si>
  <si>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</si>
  <si>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</si>
  <si>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</si>
  <si>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</si>
  <si>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</si>
  <si>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</si>
  <si>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</si>
  <si>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</si>
  <si>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</si>
  <si>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</si>
  <si>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</si>
  <si>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</si>
  <si>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</si>
  <si>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</si>
  <si>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</si>
  <si>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</si>
  <si>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</si>
  <si>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</si>
  <si>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</si>
  <si>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</si>
  <si>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</si>
  <si>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</si>
  <si>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</si>
  <si>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</si>
  <si>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</si>
  <si>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</si>
  <si>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</si>
  <si>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</si>
  <si>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</si>
  <si>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</si>
  <si>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</si>
  <si>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</si>
  <si>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</si>
  <si>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</si>
  <si>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</si>
  <si>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</si>
  <si>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</si>
  <si>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</si>
  <si>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</si>
  <si>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</si>
  <si>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</si>
  <si>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</si>
  <si>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</si>
  <si>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</si>
  <si>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</si>
  <si>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</si>
  <si>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</si>
  <si>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</si>
  <si>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</si>
  <si>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</si>
  <si>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</si>
  <si>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</si>
  <si>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</si>
  <si>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</si>
  <si>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</si>
  <si>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</si>
  <si>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</si>
  <si>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</si>
  <si>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</si>
  <si>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</si>
  <si>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</si>
  <si>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</si>
  <si>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</si>
  <si>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</si>
  <si>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</si>
  <si>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</si>
  <si>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</si>
  <si>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</si>
  <si>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</si>
  <si>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</si>
  <si>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</si>
  <si>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</si>
  <si>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</si>
  <si>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</si>
  <si>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</si>
  <si>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</si>
  <si>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</si>
  <si>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</si>
  <si>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</si>
  <si>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</si>
  <si>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</si>
  <si>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</si>
  <si>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</si>
  <si>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</si>
  <si>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</si>
  <si>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</si>
  <si>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</si>
  <si>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</si>
  <si>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</si>
  <si>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</si>
  <si>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</si>
  <si>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</si>
  <si>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</si>
  <si>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</si>
  <si>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</si>
  <si>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</si>
  <si>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</si>
  <si>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</si>
  <si>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</si>
  <si>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</si>
  <si>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</si>
  <si>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</si>
  <si>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</si>
  <si>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</si>
  <si>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</si>
  <si>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</si>
  <si>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</si>
  <si>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</si>
  <si>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</si>
  <si>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</si>
  <si>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</si>
  <si>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</si>
  <si>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</si>
  <si>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</si>
  <si>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</si>
  <si>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</si>
  <si>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</si>
  <si>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</si>
  <si>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</si>
  <si>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</si>
  <si>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</si>
  <si>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</si>
  <si>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</si>
  <si>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</si>
  <si>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</si>
  <si>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</si>
  <si>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</si>
  <si>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</si>
  <si>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</si>
  <si>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</si>
  <si>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</si>
  <si>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</si>
  <si>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</si>
  <si>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</si>
  <si>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</si>
  <si>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</si>
  <si>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</si>
  <si>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</si>
  <si>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</si>
  <si>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</si>
  <si>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</si>
  <si>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</si>
  <si>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</si>
  <si>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</si>
  <si>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</si>
  <si>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</si>
  <si>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</si>
  <si>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</si>
  <si>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</si>
  <si>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</si>
  <si>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</si>
  <si>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</si>
  <si>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</si>
  <si>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</si>
  <si>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</si>
  <si>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</si>
  <si>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</si>
  <si>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</si>
  <si>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</si>
  <si>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</si>
  <si>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</si>
  <si>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</si>
  <si>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</si>
  <si>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</si>
  <si>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</si>
  <si>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</si>
  <si>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</si>
  <si>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</si>
  <si>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</si>
  <si>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</si>
  <si>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</si>
  <si>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</si>
  <si>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</si>
  <si>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</si>
  <si>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</si>
  <si>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</si>
  <si>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</si>
  <si>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</si>
  <si>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</si>
  <si>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</si>
  <si>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</si>
  <si>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</si>
  <si>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</si>
  <si>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</si>
  <si>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</si>
  <si>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</si>
  <si>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</si>
  <si>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</si>
  <si>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</si>
  <si>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</si>
  <si>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</si>
  <si>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</si>
  <si>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</si>
  <si>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</si>
  <si>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</si>
  <si>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</si>
  <si>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</si>
  <si>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</si>
  <si>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</si>
  <si>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</si>
  <si>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</si>
  <si>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</si>
  <si>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</si>
  <si>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</si>
  <si>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</si>
  <si>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</si>
  <si>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</si>
  <si>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</si>
  <si>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</si>
  <si>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</si>
  <si>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</si>
  <si>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</si>
  <si>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</si>
  <si>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</si>
  <si>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</si>
  <si>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</si>
  <si>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</si>
  <si>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</si>
  <si>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</si>
  <si>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</si>
  <si>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</si>
  <si>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</si>
  <si>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</si>
  <si>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</si>
  <si>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</si>
  <si>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</si>
  <si>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</si>
  <si>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</si>
  <si>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</si>
  <si>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</si>
  <si>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</si>
  <si>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</si>
  <si>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</si>
  <si>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</si>
  <si>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</si>
  <si>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</si>
  <si>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</si>
  <si>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</si>
  <si>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</si>
  <si>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</si>
  <si>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</si>
  <si>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</si>
  <si>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</si>
  <si>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</si>
  <si>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</si>
  <si>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</si>
  <si>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</si>
  <si>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</si>
  <si>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</si>
  <si>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</si>
  <si>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</si>
  <si>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</si>
  <si>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</si>
  <si>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</si>
  <si>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</si>
  <si>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</si>
  <si>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</si>
  <si>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</si>
  <si>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</si>
  <si>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</si>
  <si>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</si>
  <si>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</si>
  <si>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</si>
  <si>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</si>
  <si>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</si>
  <si>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</si>
  <si>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</si>
  <si>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</si>
  <si>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</si>
  <si>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</si>
  <si>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</si>
  <si>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</si>
  <si>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</si>
  <si>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</si>
  <si>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</si>
  <si>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</si>
  <si>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</si>
  <si>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</si>
  <si>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</si>
  <si>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</si>
  <si>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</si>
  <si>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</si>
  <si>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</si>
  <si>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</si>
  <si>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</si>
  <si>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</si>
  <si>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</si>
  <si>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</si>
  <si>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</si>
  <si>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</si>
  <si>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</si>
  <si>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</si>
  <si>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</si>
  <si>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</si>
  <si>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</si>
  <si>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</si>
  <si>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</si>
  <si>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</si>
  <si>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</si>
  <si>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</si>
  <si>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</si>
  <si>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</si>
  <si>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</si>
  <si>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</si>
  <si>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</si>
  <si>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</si>
  <si>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</si>
  <si>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</si>
  <si>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</si>
  <si>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</si>
  <si>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</si>
  <si>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</si>
  <si>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</si>
  <si>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</si>
  <si>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</si>
  <si>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</si>
  <si>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</si>
  <si>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</si>
  <si>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</si>
  <si>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</si>
  <si>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</si>
  <si>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</si>
  <si>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</si>
  <si>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</si>
  <si>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</si>
  <si>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</si>
  <si>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</si>
  <si>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</si>
  <si>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</si>
  <si>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</si>
  <si>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</si>
  <si>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</si>
  <si>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</si>
  <si>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</si>
  <si>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</si>
  <si>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</si>
  <si>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</si>
  <si>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</si>
  <si>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</si>
  <si>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</si>
  <si>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</si>
  <si>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</si>
  <si>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</si>
  <si>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</si>
  <si>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</si>
  <si>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</si>
  <si>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</si>
  <si>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</si>
  <si>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</si>
  <si>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</si>
  <si>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</si>
  <si>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</si>
  <si>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</si>
  <si>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</si>
  <si>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</si>
  <si>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</si>
  <si>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</si>
  <si>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</si>
  <si>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</si>
  <si>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</si>
  <si>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</si>
  <si>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</si>
  <si>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</si>
  <si>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</si>
  <si>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</si>
  <si>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</si>
  <si>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</si>
  <si>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</si>
  <si>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</si>
  <si>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</si>
  <si>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</si>
  <si>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</si>
  <si>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</si>
  <si>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</si>
  <si>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</si>
  <si>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</si>
  <si>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</si>
  <si>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</si>
  <si>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</si>
  <si>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</si>
  <si>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</si>
  <si>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</si>
  <si>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</si>
  <si>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</si>
  <si>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</si>
  <si>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</si>
  <si>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</si>
  <si>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</si>
  <si>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</si>
  <si>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</si>
  <si>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</si>
  <si>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</si>
  <si>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</si>
  <si>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</si>
  <si>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</si>
  <si>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</si>
  <si>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</si>
  <si>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</si>
  <si>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</si>
  <si>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</si>
  <si>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</si>
  <si>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</si>
  <si>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</si>
  <si>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</si>
  <si>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</si>
  <si>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</si>
  <si>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</si>
  <si>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</si>
  <si>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</si>
  <si>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</si>
  <si>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</si>
  <si>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</si>
  <si>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</si>
  <si>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</si>
  <si>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</si>
  <si>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</si>
  <si>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</si>
  <si>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</si>
  <si>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</si>
  <si>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</si>
  <si>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</si>
  <si>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</si>
  <si>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</si>
  <si>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</si>
  <si>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</si>
  <si>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</si>
  <si>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</si>
  <si>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</si>
  <si>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</si>
  <si>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</si>
  <si>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</si>
  <si>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</si>
  <si>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</si>
  <si>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</si>
  <si>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</si>
  <si>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</si>
  <si>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</si>
  <si>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</si>
  <si>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</si>
  <si>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</si>
  <si>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</si>
  <si>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</si>
  <si>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</si>
  <si>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</si>
  <si>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</si>
  <si>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</si>
  <si>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</si>
  <si>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</si>
  <si>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</si>
  <si>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</si>
  <si>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</si>
  <si>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</si>
  <si>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</si>
  <si>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</si>
  <si>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</si>
  <si>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</si>
  <si>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</si>
  <si>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</si>
  <si>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</si>
  <si>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</si>
  <si>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</si>
  <si>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</si>
  <si>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</si>
  <si>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</si>
  <si>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</si>
  <si>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</si>
  <si>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</si>
  <si>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</si>
  <si>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</si>
  <si>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</si>
  <si>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</si>
  <si>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</si>
  <si>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</si>
  <si>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</si>
  <si>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</si>
  <si>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④ベースアップの実施</t>
    <rPh sb="8" eb="10">
      <t>ジッシ</t>
    </rPh>
    <phoneticPr fontId="6"/>
  </si>
  <si>
    <t>チェックボックス</t>
    <phoneticPr fontId="6"/>
  </si>
  <si>
    <t>✓</t>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</si>
  <si>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</si>
  <si>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</si>
  <si>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</si>
  <si>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</si>
  <si>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</si>
  <si>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</si>
  <si>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</si>
  <si>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6"/>
  </si>
  <si>
    <t>令和６年２月からの福祉・介護職員処遇改善臨時特例交付金 実績報告書</t>
    <rPh sb="0" eb="2">
      <t>レイワ</t>
    </rPh>
    <rPh sb="3" eb="4">
      <t>ネン</t>
    </rPh>
    <rPh sb="5" eb="6">
      <t>ガツ</t>
    </rPh>
    <rPh sb="28" eb="33">
      <t>ジッセキホウコクショ</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</si>
  <si>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</si>
  <si>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</si>
  <si>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</si>
  <si>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</si>
  <si>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</si>
  <si>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</si>
  <si>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</si>
  <si>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</si>
  <si>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</si>
  <si>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</si>
  <si>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</si>
  <si>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</si>
  <si>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</si>
  <si>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</si>
  <si>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</si>
  <si>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</si>
  <si>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</si>
  <si>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</si>
  <si>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</si>
  <si>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</si>
  <si>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</si>
  <si>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</si>
  <si>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</si>
  <si>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</si>
  <si>
    <t>事業所番号</t>
    <rPh sb="0" eb="3">
      <t>ジギョウショ</t>
    </rPh>
    <rPh sb="3" eb="5">
      <t>バンゴウ</t>
    </rPh>
    <phoneticPr fontId="6"/>
  </si>
  <si>
    <t>事業所番号</t>
    <rPh sb="0" eb="1">
      <t>ギョウ</t>
    </rPh>
    <rPh sb="1" eb="2">
      <t>ジョ</t>
    </rPh>
    <rPh sb="2" eb="4">
      <t>バンゴウ</t>
    </rPh>
    <phoneticPr fontId="6"/>
  </si>
  <si>
    <t>児童発達支援</t>
  </si>
  <si>
    <t>医療型児童発達支援</t>
  </si>
  <si>
    <t>放課後等デイサービス</t>
  </si>
  <si>
    <t>居宅訪問型児童発達支援</t>
  </si>
  <si>
    <t>保育所等訪問支援</t>
  </si>
  <si>
    <t>福祉型障害児入所施設</t>
  </si>
  <si>
    <t>医療型障害児入所施設</t>
  </si>
  <si>
    <t>○○ケアサービス</t>
    <phoneticPr fontId="1"/>
  </si>
  <si>
    <t>－</t>
  </si>
  <si>
    <t>千代田区霞が関 1－2－2</t>
    <phoneticPr fontId="1"/>
  </si>
  <si>
    <t>○○ビル 18F</t>
  </si>
  <si>
    <t>代表取締役</t>
    <rPh sb="0" eb="2">
      <t>ダイヒョウ</t>
    </rPh>
    <rPh sb="2" eb="5">
      <t>トリシマリヤク</t>
    </rPh>
    <phoneticPr fontId="9"/>
  </si>
  <si>
    <t>厚労 花子</t>
    <rPh sb="0" eb="2">
      <t>コウロウ</t>
    </rPh>
    <rPh sb="3" eb="5">
      <t>ハナコ</t>
    </rPh>
    <phoneticPr fontId="9"/>
  </si>
  <si>
    <t>0123123456789</t>
  </si>
  <si>
    <t>コウロウ タロウ</t>
  </si>
  <si>
    <t>厚労 太郎</t>
    <rPh sb="0" eb="2">
      <t>コウロウ</t>
    </rPh>
    <rPh sb="3" eb="5">
      <t>タロウ</t>
    </rPh>
    <phoneticPr fontId="9"/>
  </si>
  <si>
    <t>03-3571-XXXX</t>
  </si>
  <si>
    <t>aaa@aaa.aa.jp</t>
  </si>
  <si>
    <t>1334567890</t>
    <phoneticPr fontId="1"/>
  </si>
  <si>
    <t>東京都</t>
    <rPh sb="0" eb="3">
      <t>トウキョウト</t>
    </rPh>
    <phoneticPr fontId="6"/>
  </si>
  <si>
    <t>障害福祉事業所名称０１</t>
    <rPh sb="0" eb="2">
      <t>ショウガイ</t>
    </rPh>
    <rPh sb="2" eb="4">
      <t>フクシ</t>
    </rPh>
    <rPh sb="4" eb="7">
      <t>ジギョウショ</t>
    </rPh>
    <rPh sb="7" eb="9">
      <t>メイショウ</t>
    </rPh>
    <phoneticPr fontId="13"/>
  </si>
  <si>
    <t>障害福祉事業所名称０２</t>
    <rPh sb="0" eb="2">
      <t>ショウガイ</t>
    </rPh>
    <rPh sb="2" eb="4">
      <t>フクシ</t>
    </rPh>
    <rPh sb="4" eb="7">
      <t>ジギョウショ</t>
    </rPh>
    <rPh sb="7" eb="9">
      <t>メイショウ</t>
    </rPh>
    <phoneticPr fontId="13"/>
  </si>
  <si>
    <t>障害福祉事業所名称０３</t>
    <rPh sb="0" eb="2">
      <t>ショウガイ</t>
    </rPh>
    <rPh sb="2" eb="4">
      <t>フクシ</t>
    </rPh>
    <rPh sb="4" eb="7">
      <t>ジギョウショ</t>
    </rPh>
    <rPh sb="7" eb="9">
      <t>メイショウ</t>
    </rPh>
    <phoneticPr fontId="13"/>
  </si>
  <si>
    <t>✓</t>
  </si>
  <si>
    <t>●</t>
    <phoneticPr fontId="6"/>
  </si>
  <si>
    <t>代表取締役</t>
    <rPh sb="0" eb="2">
      <t>ダイヒョウ</t>
    </rPh>
    <rPh sb="2" eb="5">
      <t>トリシマリヤク</t>
    </rPh>
    <phoneticPr fontId="7"/>
  </si>
  <si>
    <t>厚労花子</t>
    <rPh sb="0" eb="2">
      <t>コウロウ</t>
    </rPh>
    <rPh sb="2" eb="4">
      <t>ハナコ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</si>
</sst>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32" fillId="19"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6" borderId="0" applyNumberFormat="0" applyBorder="0" applyAlignment="0" applyProtection="0">
      <alignment vertical="center"/>
    </xf>
    <xf numFmtId="0" fontId="33" fillId="0" borderId="0" applyNumberFormat="0" applyFill="0" applyBorder="0" applyAlignment="0" applyProtection="0">
      <alignment vertical="center"/>
    </xf>
    <xf numFmtId="0" fontId="34" fillId="27" borderId="72" applyNumberFormat="0" applyAlignment="0" applyProtection="0">
      <alignment vertical="center"/>
    </xf>
    <xf numFmtId="0" fontId="35" fillId="28" borderId="0" applyNumberFormat="0" applyBorder="0" applyAlignment="0" applyProtection="0">
      <alignment vertical="center"/>
    </xf>
    <xf numFmtId="0" fontId="13" fillId="29" borderId="73" applyNumberFormat="0" applyFont="0" applyAlignment="0" applyProtection="0">
      <alignment vertical="center"/>
    </xf>
    <xf numFmtId="0" fontId="36" fillId="0" borderId="74" applyNumberFormat="0" applyFill="0" applyAlignment="0" applyProtection="0">
      <alignment vertical="center"/>
    </xf>
    <xf numFmtId="0" fontId="37" fillId="10" borderId="0" applyNumberFormat="0" applyBorder="0" applyAlignment="0" applyProtection="0">
      <alignment vertical="center"/>
    </xf>
    <xf numFmtId="0" fontId="38" fillId="30" borderId="75" applyNumberFormat="0" applyAlignment="0" applyProtection="0">
      <alignment vertical="center"/>
    </xf>
    <xf numFmtId="0" fontId="39" fillId="0" borderId="0" applyNumberFormat="0" applyFill="0" applyBorder="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2" fillId="0" borderId="78" applyNumberFormat="0" applyFill="0" applyAlignment="0" applyProtection="0">
      <alignment vertical="center"/>
    </xf>
    <xf numFmtId="0" fontId="42" fillId="0" borderId="0" applyNumberFormat="0" applyFill="0" applyBorder="0" applyAlignment="0" applyProtection="0">
      <alignment vertical="center"/>
    </xf>
    <xf numFmtId="0" fontId="43" fillId="0" borderId="79" applyNumberFormat="0" applyFill="0" applyAlignment="0" applyProtection="0">
      <alignment vertical="center"/>
    </xf>
    <xf numFmtId="0" fontId="44" fillId="30" borderId="80" applyNumberFormat="0" applyAlignment="0" applyProtection="0">
      <alignment vertical="center"/>
    </xf>
    <xf numFmtId="0" fontId="45" fillId="0" borderId="0" applyNumberFormat="0" applyFill="0" applyBorder="0" applyAlignment="0" applyProtection="0">
      <alignment vertical="center"/>
    </xf>
    <xf numFmtId="0" fontId="46" fillId="14" borderId="75" applyNumberFormat="0" applyAlignment="0" applyProtection="0">
      <alignment vertical="center"/>
    </xf>
    <xf numFmtId="0" fontId="25" fillId="0" borderId="0"/>
    <xf numFmtId="0" fontId="47"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24"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9" fillId="0" borderId="0" xfId="0" applyFont="1">
      <alignment vertical="center"/>
    </xf>
    <xf numFmtId="0" fontId="18" fillId="0" borderId="5"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20" fillId="0" borderId="0" xfId="0" applyFont="1">
      <alignment vertical="center"/>
    </xf>
    <xf numFmtId="0" fontId="24" fillId="0" borderId="0" xfId="0" applyFont="1">
      <alignment vertical="center"/>
    </xf>
    <xf numFmtId="0" fontId="15" fillId="0" borderId="0" xfId="0" applyFont="1" applyAlignment="1">
      <alignment horizontal="right" vertical="center"/>
    </xf>
    <xf numFmtId="176" fontId="26" fillId="0" borderId="7" xfId="0" applyNumberFormat="1" applyFont="1" applyBorder="1">
      <alignment vertical="center"/>
    </xf>
    <xf numFmtId="176" fontId="25" fillId="0" borderId="0" xfId="0" applyNumberFormat="1" applyFont="1" applyAlignment="1">
      <alignment horizontal="right" vertical="center"/>
    </xf>
    <xf numFmtId="0" fontId="26" fillId="0" borderId="0" xfId="0" applyFont="1">
      <alignment vertical="center"/>
    </xf>
    <xf numFmtId="0" fontId="25" fillId="0" borderId="5" xfId="0" applyFont="1" applyBorder="1">
      <alignment vertical="center"/>
    </xf>
    <xf numFmtId="176" fontId="26" fillId="0" borderId="4" xfId="0" applyNumberFormat="1" applyFont="1" applyBorder="1">
      <alignment vertical="center"/>
    </xf>
    <xf numFmtId="0" fontId="15" fillId="0" borderId="0" xfId="0" applyFont="1" applyAlignment="1">
      <alignment horizontal="left" vertical="center"/>
    </xf>
    <xf numFmtId="0" fontId="8" fillId="7" borderId="25" xfId="0" applyFont="1" applyFill="1" applyBorder="1" applyAlignment="1">
      <alignment horizontal="center" vertical="center"/>
    </xf>
    <xf numFmtId="0" fontId="29" fillId="0" borderId="0" xfId="0" applyFont="1" applyAlignment="1">
      <alignment vertical="center" wrapText="1" shrinkToFit="1"/>
    </xf>
    <xf numFmtId="0" fontId="29" fillId="0" borderId="0" xfId="0" applyFont="1" applyAlignment="1">
      <alignment vertical="center" shrinkToFit="1"/>
    </xf>
    <xf numFmtId="0" fontId="30" fillId="0" borderId="0" xfId="0" applyFont="1">
      <alignment vertical="center"/>
    </xf>
    <xf numFmtId="0" fontId="31" fillId="0" borderId="0" xfId="0" applyFont="1">
      <alignment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xf>
    <xf numFmtId="0" fontId="11"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9" fillId="0" borderId="0" xfId="0" applyFont="1" applyAlignment="1" applyProtection="1">
      <alignment vertical="center" shrinkToFit="1"/>
      <protection locked="0"/>
    </xf>
    <xf numFmtId="0" fontId="29" fillId="2" borderId="4" xfId="0" applyFont="1" applyFill="1" applyBorder="1" applyAlignment="1">
      <alignment vertical="center" shrinkToFit="1"/>
    </xf>
    <xf numFmtId="0" fontId="29" fillId="2" borderId="54" xfId="0" applyFont="1" applyFill="1" applyBorder="1" applyAlignment="1">
      <alignment vertical="center" shrinkToFit="1"/>
    </xf>
    <xf numFmtId="0" fontId="18" fillId="0" borderId="0" xfId="0" applyFont="1" applyAlignment="1" applyProtection="1">
      <alignment horizontal="center" vertical="center"/>
      <protection locked="0"/>
    </xf>
    <xf numFmtId="176" fontId="26" fillId="0" borderId="0" xfId="0" applyNumberFormat="1" applyFont="1" applyProtection="1">
      <alignment vertical="center"/>
      <protection locked="0"/>
    </xf>
    <xf numFmtId="0" fontId="26" fillId="0" borderId="0" xfId="0" applyFont="1" applyAlignment="1">
      <alignment horizontal="center" vertical="center"/>
    </xf>
    <xf numFmtId="177" fontId="25" fillId="0" borderId="0" xfId="0" applyNumberFormat="1" applyFont="1" applyAlignment="1">
      <alignment horizontal="center" vertical="center"/>
    </xf>
    <xf numFmtId="0" fontId="31"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8" fillId="0" borderId="0" xfId="0" applyFont="1" applyAlignment="1">
      <alignment horizontal="center" vertical="center"/>
    </xf>
    <xf numFmtId="0" fontId="49" fillId="0" borderId="0" xfId="0" applyFont="1">
      <alignment vertical="center"/>
    </xf>
    <xf numFmtId="0" fontId="0" fillId="0" borderId="0" xfId="0" applyAlignment="1">
      <alignment vertical="center" wrapText="1"/>
    </xf>
    <xf numFmtId="0" fontId="28" fillId="0" borderId="0" xfId="0" applyFont="1" applyAlignment="1">
      <alignment vertical="center" wrapText="1"/>
    </xf>
    <xf numFmtId="0" fontId="49" fillId="0" borderId="0" xfId="0" applyFont="1" applyAlignment="1">
      <alignment vertical="center"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178" fontId="28" fillId="0" borderId="25" xfId="0" applyNumberFormat="1" applyFont="1" applyBorder="1">
      <alignment vertical="center"/>
    </xf>
    <xf numFmtId="0" fontId="0" fillId="0" borderId="0" xfId="0" applyAlignment="1">
      <alignment horizontal="right"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38" fontId="0" fillId="0" borderId="0" xfId="5" applyFont="1">
      <alignment vertical="center"/>
    </xf>
    <xf numFmtId="0" fontId="28" fillId="0" borderId="44" xfId="0" applyFont="1" applyBorder="1" applyAlignment="1">
      <alignment vertical="center" wrapText="1"/>
    </xf>
    <xf numFmtId="0" fontId="28" fillId="0" borderId="51" xfId="0" applyFont="1" applyBorder="1" applyAlignment="1">
      <alignment vertical="center" wrapText="1"/>
    </xf>
    <xf numFmtId="0" fontId="25" fillId="0" borderId="66" xfId="0" applyFont="1" applyBorder="1" applyAlignment="1">
      <alignment vertical="center"/>
    </xf>
    <xf numFmtId="0" fontId="25" fillId="0" borderId="67" xfId="0" applyFont="1" applyBorder="1" applyAlignment="1">
      <alignment vertical="center"/>
    </xf>
    <xf numFmtId="176" fontId="26" fillId="0" borderId="44" xfId="0" applyNumberFormat="1" applyFont="1" applyBorder="1">
      <alignment vertical="center"/>
    </xf>
    <xf numFmtId="0" fontId="8" fillId="0" borderId="0" xfId="0" applyFont="1" applyAlignment="1">
      <alignment horizontal="left" vertical="center"/>
    </xf>
    <xf numFmtId="0" fontId="28" fillId="0" borderId="0" xfId="0" applyFont="1" applyAlignment="1">
      <alignment horizontal="left" vertical="top" wrapText="1"/>
    </xf>
    <xf numFmtId="0" fontId="0" fillId="0" borderId="0" xfId="0" applyNumberFormat="1">
      <alignment vertical="center"/>
    </xf>
    <xf numFmtId="0" fontId="49" fillId="0" borderId="0" xfId="0" applyNumberFormat="1" applyFont="1">
      <alignment vertical="center"/>
    </xf>
    <xf numFmtId="0" fontId="28" fillId="0" borderId="0" xfId="0" applyNumberFormat="1" applyFont="1" applyAlignment="1">
      <alignment horizontal="center" vertical="center"/>
    </xf>
    <xf numFmtId="0" fontId="28" fillId="0" borderId="17" xfId="0" applyNumberFormat="1" applyFont="1" applyBorder="1" applyAlignment="1">
      <alignment horizontal="center" vertical="center"/>
    </xf>
    <xf numFmtId="178" fontId="28" fillId="4" borderId="2" xfId="0" applyNumberFormat="1" applyFont="1" applyFill="1" applyBorder="1">
      <alignment vertical="center"/>
    </xf>
    <xf numFmtId="178" fontId="28" fillId="4" borderId="57" xfId="0" applyNumberFormat="1" applyFont="1" applyFill="1" applyBorder="1">
      <alignment vertical="center"/>
    </xf>
    <xf numFmtId="0" fontId="28" fillId="2" borderId="52" xfId="0" applyFont="1" applyFill="1" applyBorder="1" applyAlignment="1">
      <alignment horizontal="center" vertical="center" wrapText="1" shrinkToFit="1"/>
    </xf>
    <xf numFmtId="0" fontId="0" fillId="0" borderId="71" xfId="0" applyBorder="1">
      <alignment vertical="center"/>
    </xf>
    <xf numFmtId="178" fontId="28" fillId="4" borderId="48" xfId="0" applyNumberFormat="1" applyFont="1" applyFill="1" applyBorder="1">
      <alignment vertical="center"/>
    </xf>
    <xf numFmtId="0" fontId="28" fillId="0" borderId="84" xfId="0" applyNumberFormat="1" applyFont="1" applyBorder="1" applyAlignment="1">
      <alignment horizontal="center" vertical="center"/>
    </xf>
    <xf numFmtId="0" fontId="28" fillId="0" borderId="84" xfId="0" applyFont="1" applyBorder="1" applyAlignment="1">
      <alignment horizontal="center" vertical="center" wrapText="1"/>
    </xf>
    <xf numFmtId="0" fontId="28" fillId="0" borderId="84" xfId="0" applyFont="1" applyBorder="1" applyAlignment="1">
      <alignment horizontal="center" vertical="center"/>
    </xf>
    <xf numFmtId="178" fontId="28" fillId="4" borderId="53" xfId="0" applyNumberFormat="1" applyFont="1" applyFill="1" applyBorder="1">
      <alignment vertical="center"/>
    </xf>
    <xf numFmtId="0" fontId="28" fillId="0" borderId="0" xfId="0" applyFont="1" applyAlignment="1">
      <alignment vertical="top" wrapText="1"/>
    </xf>
    <xf numFmtId="0" fontId="19" fillId="0" borderId="2" xfId="0" applyFont="1" applyBorder="1">
      <alignment vertical="center"/>
    </xf>
    <xf numFmtId="0" fontId="28" fillId="2" borderId="3" xfId="0" applyFont="1" applyFill="1" applyBorder="1" applyAlignment="1" applyProtection="1">
      <alignment horizontal="center" vertical="center"/>
      <protection locked="0"/>
    </xf>
    <xf numFmtId="0" fontId="19" fillId="2" borderId="3" xfId="0" applyFont="1" applyFill="1" applyBorder="1">
      <alignment vertical="center"/>
    </xf>
    <xf numFmtId="0" fontId="19" fillId="0" borderId="3" xfId="0" applyFont="1" applyBorder="1" applyProtection="1">
      <alignment vertical="center"/>
      <protection locked="0"/>
    </xf>
    <xf numFmtId="0" fontId="28" fillId="2" borderId="3" xfId="0" applyFont="1" applyFill="1" applyBorder="1" applyAlignment="1">
      <alignment horizontal="center" vertical="center"/>
    </xf>
    <xf numFmtId="0" fontId="19"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8" fillId="2" borderId="15" xfId="0" applyFont="1" applyFill="1" applyBorder="1" applyAlignment="1">
      <alignment horizontal="left" vertical="center" wrapText="1" shrinkToFit="1"/>
    </xf>
    <xf numFmtId="0" fontId="29" fillId="2" borderId="5" xfId="0" applyFont="1" applyFill="1" applyBorder="1" applyAlignment="1">
      <alignment vertical="center" shrinkToFit="1"/>
    </xf>
    <xf numFmtId="2" fontId="29" fillId="2" borderId="6" xfId="0" applyNumberFormat="1" applyFont="1" applyFill="1" applyBorder="1" applyAlignment="1">
      <alignment vertical="center" shrinkToFit="1"/>
    </xf>
    <xf numFmtId="0" fontId="29" fillId="2" borderId="6" xfId="0" applyFont="1" applyFill="1" applyBorder="1" applyAlignment="1">
      <alignment vertical="center" shrinkToFit="1"/>
    </xf>
    <xf numFmtId="0" fontId="29" fillId="2" borderId="7" xfId="0" applyFont="1" applyFill="1" applyBorder="1" applyAlignment="1">
      <alignment vertical="center" shrinkToFit="1"/>
    </xf>
    <xf numFmtId="2" fontId="29" fillId="2" borderId="0" xfId="0" applyNumberFormat="1" applyFont="1" applyFill="1" applyAlignment="1">
      <alignment vertical="center" shrinkToFit="1"/>
    </xf>
    <xf numFmtId="0" fontId="29" fillId="2" borderId="16" xfId="0" applyFont="1" applyFill="1" applyBorder="1" applyAlignment="1">
      <alignment vertical="center" shrinkToFit="1"/>
    </xf>
    <xf numFmtId="0" fontId="29"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9" fillId="2" borderId="15" xfId="0" applyFont="1" applyFill="1" applyBorder="1" applyAlignment="1">
      <alignment vertical="center" shrinkToFit="1"/>
    </xf>
    <xf numFmtId="0" fontId="29" fillId="2" borderId="0" xfId="0" applyFont="1" applyFill="1" applyAlignment="1">
      <alignment vertical="center" shrinkToFit="1"/>
    </xf>
    <xf numFmtId="0" fontId="29" fillId="2" borderId="15" xfId="0" applyFont="1" applyFill="1" applyBorder="1" applyAlignment="1">
      <alignment vertical="center" wrapText="1"/>
    </xf>
    <xf numFmtId="0" fontId="29" fillId="2" borderId="15" xfId="0" applyFont="1" applyFill="1" applyBorder="1" applyAlignment="1">
      <alignment horizontal="right" vertical="center" shrinkToFit="1"/>
    </xf>
    <xf numFmtId="0" fontId="52" fillId="2" borderId="18" xfId="0" applyFont="1" applyFill="1" applyBorder="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57" fillId="0" borderId="0" xfId="0" applyFont="1">
      <alignment vertical="center"/>
    </xf>
    <xf numFmtId="0" fontId="57" fillId="0" borderId="25" xfId="0" applyFont="1" applyBorder="1">
      <alignment vertical="center"/>
    </xf>
    <xf numFmtId="0" fontId="57" fillId="0" borderId="83" xfId="0" applyFont="1" applyBorder="1">
      <alignment vertical="center"/>
    </xf>
    <xf numFmtId="0" fontId="57" fillId="0" borderId="27" xfId="0" applyFont="1" applyBorder="1">
      <alignment vertical="center"/>
    </xf>
    <xf numFmtId="0" fontId="5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60" fillId="0" borderId="0" xfId="0" applyFont="1">
      <alignment vertical="center"/>
    </xf>
    <xf numFmtId="0" fontId="26" fillId="0" borderId="96" xfId="0" quotePrefix="1" applyFont="1" applyBorder="1" applyAlignment="1">
      <alignment horizontal="left" vertical="center"/>
    </xf>
    <xf numFmtId="0" fontId="27" fillId="7" borderId="1" xfId="0" applyFont="1" applyFill="1" applyBorder="1" applyAlignment="1">
      <alignment horizontal="left" vertical="center"/>
    </xf>
    <xf numFmtId="0" fontId="26" fillId="0" borderId="98" xfId="0" applyFont="1" applyBorder="1" applyAlignment="1">
      <alignment horizontal="left" vertical="center"/>
    </xf>
    <xf numFmtId="0" fontId="25" fillId="0" borderId="100" xfId="0" applyFont="1" applyBorder="1" applyAlignment="1">
      <alignment vertical="center"/>
    </xf>
    <xf numFmtId="0" fontId="28" fillId="4" borderId="3" xfId="0" applyFont="1" applyFill="1" applyBorder="1" applyAlignment="1">
      <alignment horizontal="center" vertical="center"/>
    </xf>
    <xf numFmtId="0" fontId="28" fillId="0" borderId="41" xfId="0" applyFont="1" applyBorder="1" applyAlignment="1">
      <alignment vertical="center" wrapText="1"/>
    </xf>
    <xf numFmtId="0" fontId="28" fillId="0" borderId="56" xfId="0" applyNumberFormat="1" applyFont="1" applyBorder="1" applyAlignment="1">
      <alignment horizontal="center" vertical="center"/>
    </xf>
    <xf numFmtId="0" fontId="19" fillId="0" borderId="56" xfId="0" applyFont="1" applyBorder="1">
      <alignment vertical="center"/>
    </xf>
    <xf numFmtId="0" fontId="28" fillId="2" borderId="68" xfId="0" applyFont="1" applyFill="1" applyBorder="1" applyAlignment="1" applyProtection="1">
      <alignment horizontal="center" vertical="center"/>
      <protection locked="0"/>
    </xf>
    <xf numFmtId="0" fontId="19" fillId="2" borderId="68" xfId="0" applyFont="1" applyFill="1" applyBorder="1">
      <alignment vertical="center"/>
    </xf>
    <xf numFmtId="0" fontId="19" fillId="0" borderId="68" xfId="0" applyFont="1" applyBorder="1" applyProtection="1">
      <alignment vertical="center"/>
      <protection locked="0"/>
    </xf>
    <xf numFmtId="0" fontId="28" fillId="2" borderId="68" xfId="0" applyFont="1" applyFill="1" applyBorder="1" applyAlignment="1">
      <alignment horizontal="center" vertical="center"/>
    </xf>
    <xf numFmtId="0" fontId="19" fillId="0" borderId="68" xfId="0" applyFont="1" applyBorder="1">
      <alignment vertical="center"/>
    </xf>
    <xf numFmtId="0" fontId="28"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8" fillId="4" borderId="56" xfId="0" applyNumberFormat="1" applyFont="1" applyFill="1" applyBorder="1">
      <alignment vertical="center"/>
    </xf>
    <xf numFmtId="178" fontId="28" fillId="4" borderId="43" xfId="0" applyNumberFormat="1" applyFont="1" applyFill="1" applyBorder="1">
      <alignment vertical="center"/>
    </xf>
    <xf numFmtId="0" fontId="19" fillId="0" borderId="57" xfId="0" applyFont="1" applyBorder="1">
      <alignment vertical="center"/>
    </xf>
    <xf numFmtId="0" fontId="28" fillId="2" borderId="62" xfId="0" applyFont="1" applyFill="1" applyBorder="1" applyAlignment="1" applyProtection="1">
      <alignment horizontal="center" vertical="center"/>
      <protection locked="0"/>
    </xf>
    <xf numFmtId="0" fontId="19" fillId="2" borderId="62" xfId="0" applyFont="1" applyFill="1" applyBorder="1">
      <alignment vertical="center"/>
    </xf>
    <xf numFmtId="0" fontId="19" fillId="0" borderId="62" xfId="0" applyFont="1" applyBorder="1" applyProtection="1">
      <alignment vertical="center"/>
      <protection locked="0"/>
    </xf>
    <xf numFmtId="0" fontId="28" fillId="2" borderId="62" xfId="0" applyFont="1" applyFill="1" applyBorder="1" applyAlignment="1">
      <alignment horizontal="center" vertical="center"/>
    </xf>
    <xf numFmtId="0" fontId="19" fillId="0" borderId="62" xfId="0" applyFont="1" applyBorder="1">
      <alignment vertical="center"/>
    </xf>
    <xf numFmtId="0" fontId="28"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8" fillId="0" borderId="56" xfId="0" applyFont="1" applyBorder="1" applyAlignment="1">
      <alignment horizontal="left" vertical="center" wrapText="1"/>
    </xf>
    <xf numFmtId="0" fontId="28" fillId="0" borderId="56" xfId="0" applyFont="1" applyBorder="1" applyAlignment="1">
      <alignment horizontal="left" vertical="center"/>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1" xfId="0" applyFont="1" applyBorder="1">
      <alignment vertical="center"/>
    </xf>
    <xf numFmtId="0" fontId="57" fillId="0" borderId="102" xfId="0" applyFont="1" applyBorder="1">
      <alignment vertical="center"/>
    </xf>
    <xf numFmtId="0" fontId="57" fillId="0" borderId="103" xfId="0" applyFont="1" applyBorder="1">
      <alignment vertical="center"/>
    </xf>
    <xf numFmtId="0" fontId="28" fillId="0" borderId="52" xfId="0" applyFont="1" applyBorder="1" applyAlignment="1">
      <alignment horizontal="left" vertical="center"/>
    </xf>
    <xf numFmtId="0" fontId="28" fillId="0" borderId="42" xfId="0" applyFont="1" applyBorder="1" applyAlignment="1">
      <alignment horizontal="left" vertical="center"/>
    </xf>
    <xf numFmtId="0" fontId="28" fillId="0" borderId="13" xfId="0" applyFont="1" applyBorder="1" applyAlignment="1">
      <alignment horizontal="left"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11" fillId="6" borderId="104" xfId="0" applyFont="1" applyFill="1" applyBorder="1" applyAlignment="1" applyProtection="1">
      <alignment vertical="center" wrapText="1"/>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3" xfId="0" applyFont="1" applyBorder="1">
      <alignment vertical="center"/>
    </xf>
    <xf numFmtId="0" fontId="61" fillId="0" borderId="65"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21" fillId="0" borderId="0" xfId="0" applyFont="1" applyAlignment="1">
      <alignment vertical="top"/>
    </xf>
    <xf numFmtId="0" fontId="21"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1" fillId="2" borderId="31" xfId="0" applyFont="1" applyFill="1" applyBorder="1" applyAlignment="1">
      <alignment vertical="center" wrapText="1"/>
    </xf>
    <xf numFmtId="0" fontId="31" fillId="2" borderId="0" xfId="0" applyFont="1" applyFill="1" applyBorder="1" applyAlignment="1">
      <alignment vertical="center" wrapText="1"/>
    </xf>
    <xf numFmtId="0" fontId="31" fillId="2" borderId="28" xfId="0" applyFont="1" applyFill="1" applyBorder="1" applyAlignment="1">
      <alignment vertical="center" wrapText="1"/>
    </xf>
    <xf numFmtId="0" fontId="26" fillId="2" borderId="0" xfId="0" applyFont="1" applyFill="1" applyBorder="1">
      <alignment vertical="center"/>
    </xf>
    <xf numFmtId="0" fontId="31" fillId="2" borderId="31" xfId="0" applyFont="1" applyFill="1" applyBorder="1">
      <alignment vertical="center"/>
    </xf>
    <xf numFmtId="0" fontId="58" fillId="2" borderId="0" xfId="0" applyFont="1" applyFill="1">
      <alignment vertical="center"/>
    </xf>
    <xf numFmtId="0" fontId="58" fillId="2" borderId="0" xfId="0" applyFont="1" applyFill="1" applyAlignment="1">
      <alignment vertical="center" wrapText="1"/>
    </xf>
    <xf numFmtId="0" fontId="53" fillId="2" borderId="28" xfId="0" applyFont="1" applyFill="1" applyBorder="1" applyAlignment="1">
      <alignment horizontal="left" vertical="center"/>
    </xf>
    <xf numFmtId="0" fontId="59" fillId="2" borderId="0" xfId="0" applyFont="1" applyFill="1">
      <alignment vertical="center"/>
    </xf>
    <xf numFmtId="0" fontId="30" fillId="2" borderId="28" xfId="0" applyFont="1" applyFill="1" applyBorder="1" applyAlignment="1">
      <alignment horizontal="center" vertical="center"/>
    </xf>
    <xf numFmtId="0" fontId="0" fillId="2" borderId="32" xfId="0" applyFont="1" applyFill="1" applyBorder="1">
      <alignment vertical="center"/>
    </xf>
    <xf numFmtId="0" fontId="31"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60" fillId="7" borderId="25" xfId="0" applyFont="1" applyFill="1" applyBorder="1" applyAlignment="1">
      <alignment horizontal="center" vertical="center"/>
    </xf>
    <xf numFmtId="0" fontId="27" fillId="7" borderId="1" xfId="0" applyFont="1" applyFill="1" applyBorder="1" applyAlignment="1">
      <alignment horizontal="center" vertical="center"/>
    </xf>
    <xf numFmtId="0" fontId="63" fillId="0" borderId="0" xfId="0" applyFont="1" applyProtection="1">
      <alignment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02" xfId="0" applyFont="1" applyBorder="1" applyAlignment="1">
      <alignment vertical="center"/>
    </xf>
    <xf numFmtId="0" fontId="0" fillId="2" borderId="13" xfId="0" applyFill="1" applyBorder="1">
      <alignment vertical="center"/>
    </xf>
    <xf numFmtId="0" fontId="29" fillId="2" borderId="0" xfId="0" applyFont="1" applyFill="1" applyBorder="1" applyAlignment="1">
      <alignment horizontal="right" vertical="center" shrinkToFit="1"/>
    </xf>
    <xf numFmtId="2" fontId="29" fillId="2" borderId="0" xfId="0" applyNumberFormat="1" applyFont="1" applyFill="1" applyBorder="1" applyAlignment="1">
      <alignment vertical="center" shrinkToFit="1"/>
    </xf>
    <xf numFmtId="0" fontId="29"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57" fillId="0" borderId="83" xfId="0" applyFont="1" applyBorder="1" applyAlignment="1">
      <alignment horizontal="left" vertical="center" wrapText="1"/>
    </xf>
    <xf numFmtId="0" fontId="57" fillId="0" borderId="27" xfId="0" applyFont="1" applyBorder="1" applyAlignment="1">
      <alignment horizontal="left" vertical="center" wrapText="1"/>
    </xf>
    <xf numFmtId="0" fontId="57"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28" fillId="4" borderId="68"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11" fillId="6" borderId="1" xfId="0" applyFont="1" applyFill="1" applyBorder="1" applyProtection="1">
      <alignment vertical="center"/>
      <protection locked="0"/>
    </xf>
    <xf numFmtId="0" fontId="15" fillId="0" borderId="0" xfId="0" applyFont="1" applyAlignment="1">
      <alignment horizontal="left" vertical="center" wrapText="1"/>
    </xf>
    <xf numFmtId="0" fontId="28" fillId="0" borderId="0" xfId="0" applyFont="1" applyAlignment="1">
      <alignment horizontal="left" vertical="top" wrapText="1"/>
    </xf>
    <xf numFmtId="49" fontId="15" fillId="6" borderId="61" xfId="0" applyNumberFormat="1" applyFont="1" applyFill="1" applyBorder="1" applyAlignment="1" applyProtection="1">
      <alignment horizontal="center" vertical="center"/>
      <protection locked="0"/>
    </xf>
    <xf numFmtId="49" fontId="15" fillId="6" borderId="3" xfId="0" applyNumberFormat="1" applyFont="1" applyFill="1" applyBorder="1" applyAlignment="1" applyProtection="1">
      <alignment horizontal="center" vertical="center"/>
      <protection locked="0"/>
    </xf>
    <xf numFmtId="49" fontId="15" fillId="6" borderId="4" xfId="0" applyNumberFormat="1" applyFont="1" applyFill="1" applyBorder="1" applyAlignment="1" applyProtection="1">
      <alignment horizontal="center" vertical="center"/>
      <protection locked="0"/>
    </xf>
    <xf numFmtId="49" fontId="15" fillId="6" borderId="69"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3" xfId="0" applyNumberFormat="1" applyFont="1" applyFill="1" applyBorder="1" applyAlignment="1" applyProtection="1">
      <alignment horizontal="center"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5" fillId="6" borderId="70" xfId="0" applyNumberFormat="1" applyFont="1" applyFill="1" applyBorder="1" applyAlignment="1" applyProtection="1">
      <alignment horizontal="center" vertical="center"/>
      <protection locked="0"/>
    </xf>
    <xf numFmtId="49" fontId="15" fillId="6" borderId="68"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0" fontId="11" fillId="0" borderId="105" xfId="0" applyFont="1" applyBorder="1" applyAlignment="1">
      <alignment horizontal="center" vertical="center"/>
    </xf>
    <xf numFmtId="0" fontId="11" fillId="6" borderId="49" xfId="0"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9" fillId="31" borderId="1" xfId="0" applyFont="1" applyFill="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6" fillId="0" borderId="97" xfId="0" applyFont="1" applyBorder="1" applyAlignment="1">
      <alignment horizontal="left" vertical="center"/>
    </xf>
    <xf numFmtId="0" fontId="26" fillId="0" borderId="36" xfId="0" applyFont="1" applyBorder="1" applyAlignment="1">
      <alignment horizontal="left" vertical="center"/>
    </xf>
    <xf numFmtId="0" fontId="26" fillId="0" borderId="54" xfId="0" applyFont="1" applyBorder="1" applyAlignment="1">
      <alignment horizontal="left" vertical="center"/>
    </xf>
    <xf numFmtId="0" fontId="26" fillId="0" borderId="99" xfId="0" applyFont="1" applyBorder="1" applyAlignment="1">
      <alignment horizontal="left" vertical="center"/>
    </xf>
    <xf numFmtId="0" fontId="26" fillId="0" borderId="10" xfId="0" applyFont="1" applyBorder="1" applyAlignment="1">
      <alignment horizontal="left" vertical="center"/>
    </xf>
    <xf numFmtId="0" fontId="26" fillId="0" borderId="55" xfId="0" applyFont="1" applyBorder="1" applyAlignment="1">
      <alignment horizontal="left" vertical="center"/>
    </xf>
    <xf numFmtId="0" fontId="54" fillId="2" borderId="0" xfId="0" applyFont="1" applyFill="1" applyAlignment="1" applyProtection="1">
      <alignment horizontal="center" vertical="center" shrinkToFit="1"/>
      <protection locked="0"/>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31" fillId="2" borderId="0" xfId="0" applyFont="1" applyFill="1" applyBorder="1" applyAlignment="1">
      <alignment horizontal="left" vertical="center" wrapText="1"/>
    </xf>
    <xf numFmtId="0" fontId="58"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21" fillId="0" borderId="0" xfId="0" applyFont="1" applyAlignment="1">
      <alignment horizontal="left" vertical="top" wrapText="1"/>
    </xf>
    <xf numFmtId="0" fontId="26" fillId="0" borderId="2" xfId="0" quotePrefix="1" applyFont="1" applyBorder="1" applyAlignment="1">
      <alignment horizontal="left" vertical="center"/>
    </xf>
    <xf numFmtId="0" fontId="26" fillId="0" borderId="3" xfId="0" quotePrefix="1" applyFont="1" applyBorder="1" applyAlignment="1">
      <alignment horizontal="left" vertical="center"/>
    </xf>
    <xf numFmtId="0" fontId="26" fillId="0" borderId="4" xfId="0" quotePrefix="1" applyFont="1" applyBorder="1" applyAlignment="1">
      <alignment horizontal="left" vertical="center"/>
    </xf>
    <xf numFmtId="2" fontId="29" fillId="2" borderId="2" xfId="0" applyNumberFormat="1" applyFont="1" applyFill="1" applyBorder="1" applyAlignment="1">
      <alignment horizontal="center" vertical="center" shrinkToFit="1"/>
    </xf>
    <xf numFmtId="2" fontId="29" fillId="2" borderId="4" xfId="0" applyNumberFormat="1" applyFont="1" applyFill="1" applyBorder="1" applyAlignment="1">
      <alignment horizontal="center" vertical="center" shrinkToFi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23" fillId="0" borderId="3"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23" fillId="0" borderId="4" xfId="0" applyFont="1" applyBorder="1" applyAlignment="1">
      <alignment horizontal="left" vertical="center" wrapText="1" shrinkToFit="1"/>
    </xf>
    <xf numFmtId="38" fontId="18" fillId="0" borderId="2" xfId="5" applyFont="1" applyBorder="1" applyAlignment="1">
      <alignment horizontal="right" vertical="center" wrapText="1" shrinkToFit="1"/>
    </xf>
    <xf numFmtId="38" fontId="18" fillId="0" borderId="3" xfId="5" applyFont="1" applyBorder="1" applyAlignment="1">
      <alignment horizontal="right" vertical="center" wrapText="1" shrinkToFit="1"/>
    </xf>
    <xf numFmtId="38" fontId="18" fillId="0" borderId="4" xfId="5" applyFont="1" applyBorder="1" applyAlignment="1">
      <alignment horizontal="right" vertical="center" wrapText="1" shrinkToFit="1"/>
    </xf>
    <xf numFmtId="0" fontId="8" fillId="8" borderId="19" xfId="0" applyFont="1" applyFill="1" applyBorder="1" applyAlignment="1">
      <alignment horizontal="left" vertical="center"/>
    </xf>
    <xf numFmtId="0" fontId="8" fillId="8" borderId="20" xfId="0" applyFont="1" applyFill="1" applyBorder="1" applyAlignment="1">
      <alignment horizontal="left" vertical="center"/>
    </xf>
    <xf numFmtId="0" fontId="8" fillId="8" borderId="38" xfId="0" applyFont="1" applyFill="1" applyBorder="1" applyAlignment="1">
      <alignment horizontal="left" vertical="center"/>
    </xf>
    <xf numFmtId="0" fontId="18" fillId="0" borderId="2" xfId="0" applyFont="1" applyBorder="1" applyAlignment="1">
      <alignment vertical="center" wrapText="1" shrinkToFit="1"/>
    </xf>
    <xf numFmtId="0" fontId="18" fillId="0" borderId="3" xfId="0" applyFont="1" applyBorder="1" applyAlignment="1">
      <alignment vertical="center" wrapText="1" shrinkToFi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8" fillId="0" borderId="5"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2" fontId="23" fillId="2" borderId="19" xfId="0" applyNumberFormat="1" applyFont="1" applyFill="1" applyBorder="1" applyAlignment="1">
      <alignment horizontal="center" vertical="center" shrinkToFit="1"/>
    </xf>
    <xf numFmtId="2" fontId="23" fillId="2" borderId="38" xfId="0" applyNumberFormat="1" applyFont="1" applyFill="1" applyBorder="1" applyAlignment="1">
      <alignment horizontal="center" vertical="center" shrinkToFit="1"/>
    </xf>
    <xf numFmtId="0" fontId="55" fillId="2" borderId="5" xfId="0" applyFont="1" applyFill="1" applyBorder="1" applyAlignment="1">
      <alignment horizontal="left" vertical="center" wrapText="1"/>
    </xf>
    <xf numFmtId="0" fontId="55" fillId="2" borderId="6" xfId="0" applyFont="1" applyFill="1" applyBorder="1" applyAlignment="1">
      <alignment horizontal="left" vertical="center" wrapText="1"/>
    </xf>
    <xf numFmtId="0" fontId="55" fillId="2" borderId="89" xfId="0" applyFont="1" applyFill="1" applyBorder="1" applyAlignment="1">
      <alignment horizontal="left" vertical="center" wrapText="1"/>
    </xf>
    <xf numFmtId="38" fontId="18" fillId="4" borderId="19" xfId="0" applyNumberFormat="1" applyFont="1" applyFill="1" applyBorder="1" applyAlignment="1">
      <alignment horizontal="center" vertical="center" shrinkToFit="1"/>
    </xf>
    <xf numFmtId="38" fontId="18" fillId="4" borderId="20" xfId="0" applyNumberFormat="1" applyFont="1" applyFill="1" applyBorder="1" applyAlignment="1">
      <alignment horizontal="center" vertical="center" shrinkToFit="1"/>
    </xf>
    <xf numFmtId="38" fontId="18" fillId="4" borderId="38" xfId="0" applyNumberFormat="1" applyFont="1" applyFill="1" applyBorder="1" applyAlignment="1">
      <alignment horizontal="center" vertical="center" shrinkToFit="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9" xfId="0" applyFont="1" applyBorder="1" applyAlignment="1">
      <alignment horizontal="center" vertical="center" wrapText="1"/>
    </xf>
    <xf numFmtId="176" fontId="18" fillId="0" borderId="12" xfId="0" quotePrefix="1" applyNumberFormat="1" applyFont="1" applyBorder="1" applyAlignment="1" applyProtection="1">
      <alignment horizontal="right" vertical="center"/>
      <protection locked="0"/>
    </xf>
    <xf numFmtId="176" fontId="18" fillId="0" borderId="12" xfId="0" applyNumberFormat="1" applyFont="1" applyBorder="1" applyAlignment="1" applyProtection="1">
      <alignment horizontal="right" vertical="center"/>
      <protection locked="0"/>
    </xf>
    <xf numFmtId="0" fontId="19"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4" borderId="40" xfId="0" applyNumberFormat="1" applyFont="1" applyFill="1" applyBorder="1">
      <alignment vertical="center"/>
    </xf>
    <xf numFmtId="176" fontId="18" fillId="4" borderId="29" xfId="0" applyNumberFormat="1" applyFont="1" applyFill="1" applyBorder="1">
      <alignment vertical="center"/>
    </xf>
    <xf numFmtId="176" fontId="18" fillId="4" borderId="30" xfId="0" applyNumberFormat="1" applyFont="1" applyFill="1" applyBorder="1">
      <alignment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8" fillId="8" borderId="21" xfId="0" applyFont="1" applyFill="1" applyBorder="1" applyAlignment="1">
      <alignment horizontal="left" vertical="top" wrapText="1"/>
    </xf>
    <xf numFmtId="0" fontId="8" fillId="8" borderId="22" xfId="0" applyFont="1" applyFill="1" applyBorder="1" applyAlignment="1">
      <alignment horizontal="left" vertical="top" wrapText="1"/>
    </xf>
    <xf numFmtId="0" fontId="8" fillId="8" borderId="23" xfId="0" applyFont="1" applyFill="1" applyBorder="1" applyAlignment="1">
      <alignment horizontal="left" vertical="top" wrapText="1"/>
    </xf>
    <xf numFmtId="0" fontId="8" fillId="8" borderId="32" xfId="0" applyFont="1" applyFill="1" applyBorder="1" applyAlignment="1">
      <alignment horizontal="left" vertical="top" wrapText="1"/>
    </xf>
    <xf numFmtId="0" fontId="8" fillId="8" borderId="87" xfId="0" applyFont="1" applyFill="1" applyBorder="1" applyAlignment="1">
      <alignment horizontal="left" vertical="top" wrapText="1"/>
    </xf>
    <xf numFmtId="0" fontId="8" fillId="8" borderId="33" xfId="0" applyFont="1" applyFill="1" applyBorder="1" applyAlignment="1">
      <alignment horizontal="left" vertical="top" wrapText="1"/>
    </xf>
    <xf numFmtId="0" fontId="26" fillId="0" borderId="6" xfId="0" applyFont="1" applyBorder="1" applyAlignment="1">
      <alignment horizontal="left" vertical="center" wrapText="1"/>
    </xf>
    <xf numFmtId="0" fontId="26" fillId="0" borderId="6" xfId="0" applyFont="1" applyBorder="1" applyAlignment="1">
      <alignment horizontal="left" vertical="center"/>
    </xf>
    <xf numFmtId="176" fontId="19"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55" fillId="2" borderId="17"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81" xfId="0" applyFont="1" applyFill="1" applyBorder="1" applyAlignment="1">
      <alignment horizontal="center" vertical="center" wrapText="1"/>
    </xf>
    <xf numFmtId="0" fontId="51" fillId="2" borderId="94" xfId="0" applyFont="1" applyFill="1" applyBorder="1" applyAlignment="1">
      <alignment horizontal="center" vertical="center" shrinkToFit="1"/>
    </xf>
    <xf numFmtId="0" fontId="51" fillId="2" borderId="68" xfId="0" applyFont="1" applyFill="1" applyBorder="1" applyAlignment="1">
      <alignment horizontal="center" vertical="center" shrinkToFit="1"/>
    </xf>
    <xf numFmtId="0" fontId="51" fillId="2" borderId="95" xfId="0" applyFont="1" applyFill="1" applyBorder="1" applyAlignment="1">
      <alignment horizontal="center" vertical="center" shrinkToFit="1"/>
    </xf>
    <xf numFmtId="38" fontId="23" fillId="2" borderId="94" xfId="5" applyFont="1" applyFill="1" applyBorder="1" applyAlignment="1">
      <alignment horizontal="center" vertical="center" shrinkToFit="1"/>
    </xf>
    <xf numFmtId="38" fontId="23" fillId="2" borderId="68" xfId="5" applyFont="1" applyFill="1" applyBorder="1" applyAlignment="1">
      <alignment horizontal="center" vertical="center" shrinkToFit="1"/>
    </xf>
    <xf numFmtId="38" fontId="23" fillId="2" borderId="95" xfId="5" applyFont="1" applyFill="1" applyBorder="1" applyAlignment="1">
      <alignment horizontal="center" vertical="center" shrinkToFit="1"/>
    </xf>
    <xf numFmtId="2" fontId="29" fillId="2" borderId="82" xfId="0" applyNumberFormat="1" applyFont="1" applyFill="1" applyBorder="1" applyAlignment="1">
      <alignment horizontal="center" vertical="center" shrinkToFit="1"/>
    </xf>
    <xf numFmtId="0" fontId="21" fillId="4" borderId="85"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4" xfId="0" applyFont="1" applyFill="1" applyBorder="1" applyAlignment="1" applyProtection="1">
      <alignment horizontal="left" vertical="top" wrapText="1" shrinkToFit="1"/>
      <protection locked="0"/>
    </xf>
    <xf numFmtId="0" fontId="21" fillId="4" borderId="87"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6" fillId="0" borderId="42" xfId="0" applyFont="1" applyBorder="1" applyAlignment="1">
      <alignment horizontal="center" vertical="center" wrapText="1"/>
    </xf>
    <xf numFmtId="0" fontId="26" fillId="0" borderId="52" xfId="0" applyFont="1" applyBorder="1" applyAlignment="1">
      <alignment horizontal="center" vertical="center" wrapText="1"/>
    </xf>
    <xf numFmtId="10" fontId="19" fillId="4" borderId="85" xfId="55" applyNumberFormat="1" applyFont="1" applyFill="1" applyBorder="1" applyAlignment="1">
      <alignment horizontal="center" vertical="center"/>
    </xf>
    <xf numFmtId="10" fontId="19" fillId="4" borderId="86" xfId="55" applyNumberFormat="1" applyFont="1" applyFill="1" applyBorder="1" applyAlignment="1">
      <alignment horizontal="center" vertical="center"/>
    </xf>
    <xf numFmtId="10" fontId="19" fillId="4" borderId="84" xfId="55" applyNumberFormat="1" applyFont="1" applyFill="1" applyBorder="1" applyAlignment="1">
      <alignment horizontal="center" vertical="center"/>
    </xf>
    <xf numFmtId="10" fontId="19" fillId="4" borderId="88" xfId="55" applyNumberFormat="1" applyFont="1" applyFill="1" applyBorder="1" applyAlignment="1">
      <alignment horizontal="center" vertical="center"/>
    </xf>
    <xf numFmtId="0" fontId="21" fillId="0" borderId="42" xfId="0" applyFont="1" applyBorder="1" applyAlignment="1" applyProtection="1">
      <alignment horizontal="center" vertical="center" wrapText="1" shrinkToFit="1"/>
      <protection locked="0"/>
    </xf>
    <xf numFmtId="0" fontId="21" fillId="0" borderId="52"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center" vertical="center"/>
    </xf>
    <xf numFmtId="0" fontId="49" fillId="0" borderId="0" xfId="0" applyFont="1" applyAlignment="1">
      <alignment horizontal="center" vertical="center" wrapText="1" shrinkToFit="1"/>
    </xf>
    <xf numFmtId="0" fontId="49" fillId="0" borderId="0" xfId="0" applyFont="1" applyAlignment="1">
      <alignment horizontal="center" vertical="center" shrinkToFi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2" borderId="35" xfId="0" applyFont="1" applyFill="1" applyBorder="1">
      <alignment vertical="center"/>
    </xf>
    <xf numFmtId="0" fontId="18" fillId="2" borderId="36" xfId="0" applyFont="1" applyFill="1" applyBorder="1">
      <alignment vertical="center"/>
    </xf>
    <xf numFmtId="0" fontId="18" fillId="2" borderId="54" xfId="0" applyFont="1" applyFill="1" applyBorder="1">
      <alignment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7" xfId="0" applyFont="1" applyFill="1" applyBorder="1">
      <alignment vertical="center"/>
    </xf>
    <xf numFmtId="0" fontId="18" fillId="2" borderId="14" xfId="0" applyFont="1" applyFill="1" applyBorder="1">
      <alignment vertical="center"/>
    </xf>
    <xf numFmtId="0" fontId="18" fillId="2" borderId="18" xfId="0" applyFont="1" applyFill="1" applyBorder="1">
      <alignment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2" borderId="1" xfId="0" applyFont="1" applyFill="1" applyBorder="1" applyAlignment="1">
      <alignment horizontal="center" vertical="center" shrinkToFit="1"/>
    </xf>
    <xf numFmtId="0" fontId="18" fillId="0" borderId="5" xfId="0" applyFont="1" applyBorder="1" applyAlignment="1">
      <alignment horizontal="left" vertical="center"/>
    </xf>
    <xf numFmtId="0" fontId="51" fillId="2" borderId="90" xfId="0" applyFont="1" applyFill="1" applyBorder="1" applyAlignment="1">
      <alignment horizontal="center" vertical="center" shrinkToFit="1"/>
    </xf>
    <xf numFmtId="0" fontId="51" fillId="2" borderId="22" xfId="0" applyFont="1" applyFill="1" applyBorder="1" applyAlignment="1">
      <alignment horizontal="center" vertical="center" shrinkToFit="1"/>
    </xf>
    <xf numFmtId="0" fontId="51" fillId="2" borderId="91" xfId="0" applyFont="1" applyFill="1" applyBorder="1" applyAlignment="1">
      <alignment horizontal="center" vertical="center" shrinkToFit="1"/>
    </xf>
    <xf numFmtId="38" fontId="23" fillId="2" borderId="92" xfId="5" applyFont="1" applyFill="1" applyBorder="1" applyAlignment="1">
      <alignment horizontal="center" vertical="center" shrinkToFit="1"/>
    </xf>
    <xf numFmtId="38" fontId="23" fillId="2" borderId="20" xfId="5" applyFont="1" applyFill="1" applyBorder="1" applyAlignment="1">
      <alignment horizontal="center" vertical="center" shrinkToFit="1"/>
    </xf>
    <xf numFmtId="38" fontId="23" fillId="2" borderId="93" xfId="5" applyFont="1" applyFill="1" applyBorder="1" applyAlignment="1">
      <alignment horizontal="center" vertical="center" shrinkToFit="1"/>
    </xf>
    <xf numFmtId="0" fontId="22" fillId="0" borderId="87" xfId="0" applyFont="1" applyBorder="1" applyAlignment="1">
      <alignment horizontal="left" vertical="center"/>
    </xf>
    <xf numFmtId="0" fontId="22" fillId="0" borderId="33" xfId="0" applyFont="1" applyBorder="1" applyAlignment="1">
      <alignment horizontal="left" vertical="center"/>
    </xf>
    <xf numFmtId="0" fontId="18" fillId="0" borderId="14" xfId="0" applyFont="1" applyBorder="1" applyAlignment="1">
      <alignment horizontal="center" vertical="center"/>
    </xf>
    <xf numFmtId="0" fontId="18" fillId="2" borderId="37" xfId="0" applyFont="1" applyFill="1" applyBorder="1" applyAlignment="1">
      <alignment vertical="center" wrapText="1"/>
    </xf>
    <xf numFmtId="0" fontId="18" fillId="2" borderId="10" xfId="0" applyFont="1" applyFill="1" applyBorder="1" applyAlignment="1">
      <alignment vertical="center" wrapText="1"/>
    </xf>
    <xf numFmtId="0" fontId="18" fillId="2" borderId="55" xfId="0" applyFont="1" applyFill="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2" borderId="6" xfId="0" applyFont="1" applyFill="1" applyBorder="1">
      <alignment vertical="center"/>
    </xf>
    <xf numFmtId="0" fontId="18" fillId="2" borderId="15" xfId="0" applyFont="1" applyFill="1" applyBorder="1">
      <alignment vertical="center"/>
    </xf>
    <xf numFmtId="0" fontId="18" fillId="2" borderId="0" xfId="0" applyFont="1" applyFill="1">
      <alignment vertical="center"/>
    </xf>
    <xf numFmtId="0" fontId="18" fillId="2" borderId="16" xfId="0" applyFont="1" applyFill="1" applyBorder="1">
      <alignment vertical="center"/>
    </xf>
    <xf numFmtId="0" fontId="54" fillId="2" borderId="0" xfId="0" applyFont="1" applyFill="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9" fillId="2" borderId="34" xfId="0" applyNumberFormat="1" applyFont="1" applyFill="1" applyBorder="1" applyAlignment="1" applyProtection="1">
      <alignment horizontal="right" vertical="center"/>
      <protection locked="0"/>
    </xf>
    <xf numFmtId="0" fontId="26" fillId="0" borderId="101" xfId="0" applyFont="1" applyBorder="1" applyAlignment="1">
      <alignment horizontal="left" vertical="center"/>
    </xf>
    <xf numFmtId="0" fontId="58" fillId="4" borderId="19" xfId="0" applyFont="1" applyFill="1" applyBorder="1" applyAlignment="1">
      <alignment horizontal="center" vertical="center" shrinkToFit="1"/>
    </xf>
    <xf numFmtId="0" fontId="58" fillId="4" borderId="20"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9" xfId="0" applyFont="1" applyBorder="1" applyAlignment="1">
      <alignment horizontal="left" vertical="center"/>
    </xf>
    <xf numFmtId="0" fontId="21" fillId="0" borderId="42" xfId="0" applyFont="1" applyBorder="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2" fillId="0" borderId="0" xfId="0" applyFont="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9" xfId="0" applyFont="1" applyBorder="1">
      <alignment vertical="center"/>
    </xf>
    <xf numFmtId="0" fontId="28" fillId="0" borderId="20" xfId="0" applyFont="1" applyBorder="1">
      <alignment vertical="center"/>
    </xf>
    <xf numFmtId="0" fontId="28" fillId="0" borderId="38" xfId="0" applyFont="1" applyBorder="1">
      <alignment vertical="center"/>
    </xf>
    <xf numFmtId="0" fontId="15" fillId="0" borderId="5" xfId="0" applyFont="1" applyBorder="1">
      <alignment vertical="center"/>
    </xf>
    <xf numFmtId="0" fontId="15"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8" fillId="2" borderId="42"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52" xfId="0" applyFont="1" applyFill="1" applyBorder="1" applyAlignment="1">
      <alignment horizontal="center" vertical="center" wrapText="1" shrinkToFit="1"/>
    </xf>
    <xf numFmtId="0" fontId="28" fillId="2" borderId="42"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42"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52" xfId="0" applyFont="1" applyFill="1" applyBorder="1" applyAlignment="1">
      <alignment horizontal="center" vertical="center" shrinkToFi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15" fillId="2" borderId="5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28" fillId="2" borderId="85"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86"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0" xfId="0" applyFont="1" applyFill="1" applyAlignment="1">
      <alignment horizontal="center" vertical="center"/>
    </xf>
    <xf numFmtId="0" fontId="28" fillId="2" borderId="16" xfId="0" applyFont="1" applyFill="1" applyBorder="1" applyAlignment="1">
      <alignment horizontal="center" vertical="center"/>
    </xf>
    <xf numFmtId="0" fontId="28" fillId="2" borderId="84"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topLeftCell="A16" zoomScaleNormal="100" zoomScaleSheetLayoutView="100" workbookViewId="0">
      <selection activeCell="Y46" sqref="Y46"/>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105</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1881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89" t="s">
        <v>63</v>
      </c>
      <c r="D18" s="290"/>
      <c r="E18" s="290"/>
      <c r="F18" s="290"/>
      <c r="G18" s="290"/>
      <c r="H18" s="290"/>
      <c r="I18" s="290"/>
      <c r="J18" s="290"/>
      <c r="K18" s="290"/>
      <c r="L18" s="291"/>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1" t="s">
        <v>0</v>
      </c>
      <c r="D22" s="251"/>
      <c r="E22" s="251"/>
      <c r="F22" s="251"/>
      <c r="G22" s="251"/>
      <c r="H22" s="251"/>
      <c r="I22" s="251"/>
      <c r="J22" s="251"/>
      <c r="K22" s="251"/>
      <c r="L22" s="252"/>
      <c r="M22" s="292" t="s">
        <v>1893</v>
      </c>
      <c r="N22" s="293"/>
      <c r="O22" s="293"/>
      <c r="P22" s="293"/>
      <c r="Q22" s="293"/>
      <c r="R22" s="293"/>
      <c r="S22" s="293"/>
      <c r="T22" s="293"/>
      <c r="U22" s="293"/>
      <c r="V22" s="293"/>
      <c r="W22" s="294"/>
      <c r="X22" s="295"/>
      <c r="Y22" s="13"/>
      <c r="Z22" s="13"/>
    </row>
    <row r="23" spans="1:27" ht="20.100000000000001" customHeight="1" thickBot="1">
      <c r="A23" s="13"/>
      <c r="B23" s="18"/>
      <c r="C23" s="251" t="s">
        <v>19</v>
      </c>
      <c r="D23" s="251"/>
      <c r="E23" s="251"/>
      <c r="F23" s="251"/>
      <c r="G23" s="251"/>
      <c r="H23" s="251"/>
      <c r="I23" s="251"/>
      <c r="J23" s="251"/>
      <c r="K23" s="251"/>
      <c r="L23" s="252"/>
      <c r="M23" s="285" t="s">
        <v>1893</v>
      </c>
      <c r="N23" s="286"/>
      <c r="O23" s="286"/>
      <c r="P23" s="286"/>
      <c r="Q23" s="286"/>
      <c r="R23" s="286"/>
      <c r="S23" s="286"/>
      <c r="T23" s="286"/>
      <c r="U23" s="280"/>
      <c r="V23" s="280"/>
      <c r="W23" s="281"/>
      <c r="X23" s="282"/>
      <c r="Y23" s="13"/>
      <c r="Z23" s="13"/>
      <c r="AA23" t="s">
        <v>20</v>
      </c>
    </row>
    <row r="24" spans="1:27" ht="20.100000000000001" customHeight="1" thickBot="1">
      <c r="A24" s="13"/>
      <c r="B24" s="17" t="s">
        <v>21</v>
      </c>
      <c r="C24" s="251" t="s">
        <v>22</v>
      </c>
      <c r="D24" s="251"/>
      <c r="E24" s="251"/>
      <c r="F24" s="251"/>
      <c r="G24" s="251"/>
      <c r="H24" s="251"/>
      <c r="I24" s="251"/>
      <c r="J24" s="251"/>
      <c r="K24" s="251"/>
      <c r="L24" s="252"/>
      <c r="M24" s="2">
        <v>1</v>
      </c>
      <c r="N24" s="3">
        <v>0</v>
      </c>
      <c r="O24" s="3">
        <v>0</v>
      </c>
      <c r="P24" s="19" t="s">
        <v>1894</v>
      </c>
      <c r="Q24" s="3">
        <v>1</v>
      </c>
      <c r="R24" s="3">
        <v>2</v>
      </c>
      <c r="S24" s="3">
        <v>3</v>
      </c>
      <c r="T24" s="4">
        <v>4</v>
      </c>
      <c r="U24" s="20"/>
      <c r="V24" s="21"/>
      <c r="W24" s="21"/>
      <c r="X24" s="21"/>
      <c r="Y24" s="13"/>
      <c r="Z24" s="13"/>
      <c r="AA24" t="str">
        <f>CONCATENATE(M24,N24,O24,P24,Q24,R24,S24,T24)</f>
        <v>100－1234</v>
      </c>
    </row>
    <row r="25" spans="1:27" ht="20.100000000000001" customHeight="1">
      <c r="A25" s="13"/>
      <c r="B25" s="22"/>
      <c r="C25" s="251" t="s">
        <v>23</v>
      </c>
      <c r="D25" s="251"/>
      <c r="E25" s="251"/>
      <c r="F25" s="251"/>
      <c r="G25" s="251"/>
      <c r="H25" s="251"/>
      <c r="I25" s="251"/>
      <c r="J25" s="251"/>
      <c r="K25" s="251"/>
      <c r="L25" s="252"/>
      <c r="M25" s="285" t="s">
        <v>1895</v>
      </c>
      <c r="N25" s="286"/>
      <c r="O25" s="286"/>
      <c r="P25" s="286"/>
      <c r="Q25" s="286"/>
      <c r="R25" s="286"/>
      <c r="S25" s="286"/>
      <c r="T25" s="286"/>
      <c r="U25" s="254"/>
      <c r="V25" s="254"/>
      <c r="W25" s="255"/>
      <c r="X25" s="256"/>
      <c r="Y25" s="13"/>
      <c r="Z25" s="13"/>
    </row>
    <row r="26" spans="1:27" ht="20.100000000000001" customHeight="1">
      <c r="A26" s="13"/>
      <c r="B26" s="18"/>
      <c r="C26" s="251" t="s">
        <v>24</v>
      </c>
      <c r="D26" s="251"/>
      <c r="E26" s="251"/>
      <c r="F26" s="251"/>
      <c r="G26" s="251"/>
      <c r="H26" s="251"/>
      <c r="I26" s="251"/>
      <c r="J26" s="251"/>
      <c r="K26" s="251"/>
      <c r="L26" s="252"/>
      <c r="M26" s="285" t="s">
        <v>1896</v>
      </c>
      <c r="N26" s="286"/>
      <c r="O26" s="286"/>
      <c r="P26" s="286"/>
      <c r="Q26" s="286"/>
      <c r="R26" s="286"/>
      <c r="S26" s="286"/>
      <c r="T26" s="286"/>
      <c r="U26" s="286"/>
      <c r="V26" s="286"/>
      <c r="W26" s="287"/>
      <c r="X26" s="288"/>
      <c r="Y26" s="13"/>
      <c r="Z26" s="13"/>
    </row>
    <row r="27" spans="1:27" ht="20.100000000000001" customHeight="1">
      <c r="A27" s="13"/>
      <c r="B27" s="17" t="s">
        <v>25</v>
      </c>
      <c r="C27" s="251" t="s">
        <v>26</v>
      </c>
      <c r="D27" s="251"/>
      <c r="E27" s="251"/>
      <c r="F27" s="251"/>
      <c r="G27" s="251"/>
      <c r="H27" s="251"/>
      <c r="I27" s="251"/>
      <c r="J27" s="251"/>
      <c r="K27" s="251"/>
      <c r="L27" s="252"/>
      <c r="M27" s="285" t="s">
        <v>1897</v>
      </c>
      <c r="N27" s="286"/>
      <c r="O27" s="286"/>
      <c r="P27" s="286"/>
      <c r="Q27" s="286"/>
      <c r="R27" s="286"/>
      <c r="S27" s="286"/>
      <c r="T27" s="286"/>
      <c r="U27" s="286"/>
      <c r="V27" s="286"/>
      <c r="W27" s="287"/>
      <c r="X27" s="288"/>
      <c r="Y27" s="13"/>
      <c r="Z27" s="13"/>
    </row>
    <row r="28" spans="1:27" ht="20.100000000000001" customHeight="1" thickBot="1">
      <c r="A28" s="13"/>
      <c r="B28" s="18"/>
      <c r="C28" s="251" t="s">
        <v>27</v>
      </c>
      <c r="D28" s="251"/>
      <c r="E28" s="251"/>
      <c r="F28" s="251"/>
      <c r="G28" s="251"/>
      <c r="H28" s="251"/>
      <c r="I28" s="251"/>
      <c r="J28" s="251"/>
      <c r="K28" s="251"/>
      <c r="L28" s="252"/>
      <c r="M28" s="279" t="s">
        <v>1898</v>
      </c>
      <c r="N28" s="280"/>
      <c r="O28" s="280"/>
      <c r="P28" s="280"/>
      <c r="Q28" s="280"/>
      <c r="R28" s="280"/>
      <c r="S28" s="280"/>
      <c r="T28" s="280"/>
      <c r="U28" s="280"/>
      <c r="V28" s="280"/>
      <c r="W28" s="281"/>
      <c r="X28" s="282"/>
      <c r="Y28" s="13"/>
      <c r="Z28" s="13"/>
    </row>
    <row r="29" spans="1:27" ht="20.100000000000001" customHeight="1" thickBot="1">
      <c r="A29" s="13"/>
      <c r="B29" s="252" t="s">
        <v>1847</v>
      </c>
      <c r="C29" s="297"/>
      <c r="D29" s="297"/>
      <c r="E29" s="297"/>
      <c r="F29" s="297"/>
      <c r="G29" s="297"/>
      <c r="H29" s="297"/>
      <c r="I29" s="297"/>
      <c r="J29" s="297"/>
      <c r="K29" s="297"/>
      <c r="L29" s="298"/>
      <c r="M29" s="299" t="s">
        <v>1899</v>
      </c>
      <c r="N29" s="300"/>
      <c r="O29" s="300"/>
      <c r="P29" s="300"/>
      <c r="Q29" s="300"/>
      <c r="R29" s="300"/>
      <c r="S29" s="300"/>
      <c r="T29" s="301"/>
      <c r="U29" s="20"/>
      <c r="V29" s="21"/>
      <c r="W29" s="21"/>
      <c r="X29" s="21"/>
      <c r="Y29" s="13"/>
      <c r="Z29" s="13"/>
    </row>
    <row r="30" spans="1:27" ht="20.100000000000001" customHeight="1">
      <c r="A30" s="13"/>
      <c r="B30" s="283" t="s">
        <v>28</v>
      </c>
      <c r="C30" s="251" t="s">
        <v>29</v>
      </c>
      <c r="D30" s="251"/>
      <c r="E30" s="251"/>
      <c r="F30" s="251"/>
      <c r="G30" s="251"/>
      <c r="H30" s="251"/>
      <c r="I30" s="251"/>
      <c r="J30" s="251"/>
      <c r="K30" s="251"/>
      <c r="L30" s="252"/>
      <c r="M30" s="285" t="s">
        <v>1900</v>
      </c>
      <c r="N30" s="286"/>
      <c r="O30" s="286"/>
      <c r="P30" s="286"/>
      <c r="Q30" s="286"/>
      <c r="R30" s="286"/>
      <c r="S30" s="286"/>
      <c r="T30" s="286"/>
      <c r="U30" s="286"/>
      <c r="V30" s="286"/>
      <c r="W30" s="287"/>
      <c r="X30" s="288"/>
      <c r="Y30" s="13"/>
      <c r="Z30" s="13"/>
    </row>
    <row r="31" spans="1:27" ht="20.100000000000001" customHeight="1">
      <c r="A31" s="13"/>
      <c r="B31" s="284"/>
      <c r="C31" s="296" t="s">
        <v>27</v>
      </c>
      <c r="D31" s="296"/>
      <c r="E31" s="296"/>
      <c r="F31" s="296"/>
      <c r="G31" s="296"/>
      <c r="H31" s="296"/>
      <c r="I31" s="296"/>
      <c r="J31" s="296"/>
      <c r="K31" s="296"/>
      <c r="L31" s="296"/>
      <c r="M31" s="285" t="s">
        <v>1901</v>
      </c>
      <c r="N31" s="286"/>
      <c r="O31" s="286"/>
      <c r="P31" s="286"/>
      <c r="Q31" s="286"/>
      <c r="R31" s="286"/>
      <c r="S31" s="286"/>
      <c r="T31" s="286"/>
      <c r="U31" s="286"/>
      <c r="V31" s="286"/>
      <c r="W31" s="287"/>
      <c r="X31" s="288"/>
      <c r="Y31" s="13"/>
      <c r="Z31" s="13"/>
    </row>
    <row r="32" spans="1:27" ht="20.100000000000001" customHeight="1">
      <c r="A32" s="13"/>
      <c r="B32" s="17" t="s">
        <v>16</v>
      </c>
      <c r="C32" s="251" t="s">
        <v>7</v>
      </c>
      <c r="D32" s="251"/>
      <c r="E32" s="251"/>
      <c r="F32" s="251"/>
      <c r="G32" s="251"/>
      <c r="H32" s="251"/>
      <c r="I32" s="251"/>
      <c r="J32" s="251"/>
      <c r="K32" s="251"/>
      <c r="L32" s="252"/>
      <c r="M32" s="253" t="s">
        <v>1902</v>
      </c>
      <c r="N32" s="254"/>
      <c r="O32" s="254"/>
      <c r="P32" s="254"/>
      <c r="Q32" s="254"/>
      <c r="R32" s="254"/>
      <c r="S32" s="254"/>
      <c r="T32" s="254"/>
      <c r="U32" s="254"/>
      <c r="V32" s="254"/>
      <c r="W32" s="255"/>
      <c r="X32" s="256"/>
      <c r="Y32" s="13"/>
      <c r="Z32" s="13"/>
    </row>
    <row r="33" spans="1:40" ht="20.100000000000001" customHeight="1" thickBot="1">
      <c r="A33" s="13"/>
      <c r="B33" s="23"/>
      <c r="C33" s="251" t="s">
        <v>17</v>
      </c>
      <c r="D33" s="251"/>
      <c r="E33" s="251"/>
      <c r="F33" s="251"/>
      <c r="G33" s="251"/>
      <c r="H33" s="251"/>
      <c r="I33" s="251"/>
      <c r="J33" s="251"/>
      <c r="K33" s="251"/>
      <c r="L33" s="252"/>
      <c r="M33" s="257" t="s">
        <v>1903</v>
      </c>
      <c r="N33" s="258"/>
      <c r="O33" s="258"/>
      <c r="P33" s="258"/>
      <c r="Q33" s="258"/>
      <c r="R33" s="258"/>
      <c r="S33" s="258"/>
      <c r="T33" s="258"/>
      <c r="U33" s="258"/>
      <c r="V33" s="258"/>
      <c r="W33" s="259"/>
      <c r="X33" s="260"/>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1882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c r="A38" s="13"/>
      <c r="B38" s="265" t="s">
        <v>30</v>
      </c>
      <c r="C38" s="261" t="s">
        <v>1884</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6"/>
    </row>
    <row r="39" spans="1:40" ht="28.5" customHeight="1" thickBot="1">
      <c r="A39" s="13"/>
      <c r="B39" s="265"/>
      <c r="C39" s="263"/>
      <c r="D39" s="263"/>
      <c r="E39" s="263"/>
      <c r="F39" s="263"/>
      <c r="G39" s="263"/>
      <c r="H39" s="263"/>
      <c r="I39" s="263"/>
      <c r="J39" s="263"/>
      <c r="K39" s="263"/>
      <c r="L39" s="264"/>
      <c r="M39" s="266"/>
      <c r="N39" s="266"/>
      <c r="O39" s="266"/>
      <c r="P39" s="266"/>
      <c r="Q39" s="266"/>
      <c r="R39" s="268" t="s">
        <v>36</v>
      </c>
      <c r="S39" s="266"/>
      <c r="T39" s="266"/>
      <c r="U39" s="266"/>
      <c r="V39" s="266"/>
      <c r="W39" s="27" t="s">
        <v>37</v>
      </c>
      <c r="X39" s="266"/>
      <c r="Y39" s="278"/>
      <c r="Z39" s="24"/>
    </row>
    <row r="40" spans="1:40" ht="38.25" customHeight="1" thickBot="1">
      <c r="A40" s="13"/>
      <c r="B40" s="28">
        <v>1</v>
      </c>
      <c r="C40" s="275" t="s">
        <v>1904</v>
      </c>
      <c r="D40" s="276"/>
      <c r="E40" s="276"/>
      <c r="F40" s="276"/>
      <c r="G40" s="276"/>
      <c r="H40" s="276"/>
      <c r="I40" s="276"/>
      <c r="J40" s="276"/>
      <c r="K40" s="276"/>
      <c r="L40" s="277"/>
      <c r="M40" s="269" t="s">
        <v>1905</v>
      </c>
      <c r="N40" s="270"/>
      <c r="O40" s="270"/>
      <c r="P40" s="270"/>
      <c r="Q40" s="271"/>
      <c r="R40" s="269" t="s">
        <v>63</v>
      </c>
      <c r="S40" s="270"/>
      <c r="T40" s="270"/>
      <c r="U40" s="270"/>
      <c r="V40" s="271"/>
      <c r="W40" s="5" t="s">
        <v>753</v>
      </c>
      <c r="X40" s="184" t="s">
        <v>1906</v>
      </c>
      <c r="Y40" s="227" t="s">
        <v>1886</v>
      </c>
      <c r="Z40" s="210" t="str">
        <f>IF(COUNTIF(R40:R255,C18)=COUNTA(C40:C255),"○","×")</f>
        <v>○</v>
      </c>
      <c r="AB40" s="248" t="s">
        <v>1855</v>
      </c>
      <c r="AC40" s="249"/>
      <c r="AD40" s="249"/>
      <c r="AE40" s="249"/>
      <c r="AF40" s="249"/>
      <c r="AG40" s="249"/>
      <c r="AH40" s="249"/>
      <c r="AI40" s="249"/>
      <c r="AJ40" s="249"/>
      <c r="AK40" s="249"/>
      <c r="AL40" s="249"/>
      <c r="AM40" s="249"/>
      <c r="AN40" s="250"/>
    </row>
    <row r="41" spans="1:40" ht="38.25" customHeight="1">
      <c r="A41" s="13"/>
      <c r="B41" s="30">
        <f>B40+1</f>
        <v>2</v>
      </c>
      <c r="C41" s="233">
        <v>1334567890</v>
      </c>
      <c r="D41" s="234"/>
      <c r="E41" s="234"/>
      <c r="F41" s="234"/>
      <c r="G41" s="234"/>
      <c r="H41" s="234"/>
      <c r="I41" s="234"/>
      <c r="J41" s="234"/>
      <c r="K41" s="234"/>
      <c r="L41" s="235"/>
      <c r="M41" s="242" t="s">
        <v>1905</v>
      </c>
      <c r="N41" s="243"/>
      <c r="O41" s="243"/>
      <c r="P41" s="243"/>
      <c r="Q41" s="244"/>
      <c r="R41" s="245" t="s">
        <v>63</v>
      </c>
      <c r="S41" s="246"/>
      <c r="T41" s="246"/>
      <c r="U41" s="246"/>
      <c r="V41" s="247"/>
      <c r="W41" s="230" t="s">
        <v>754</v>
      </c>
      <c r="X41" s="6" t="s">
        <v>1907</v>
      </c>
      <c r="Y41" s="7" t="s">
        <v>1888</v>
      </c>
      <c r="Z41" s="29"/>
    </row>
    <row r="42" spans="1:40" ht="38.25" customHeight="1">
      <c r="A42" s="13"/>
      <c r="B42" s="30">
        <f t="shared" ref="B42:B105" si="0">B41+1</f>
        <v>3</v>
      </c>
      <c r="C42" s="233">
        <v>1334567891</v>
      </c>
      <c r="D42" s="234"/>
      <c r="E42" s="234"/>
      <c r="F42" s="234"/>
      <c r="G42" s="234"/>
      <c r="H42" s="234"/>
      <c r="I42" s="234"/>
      <c r="J42" s="234"/>
      <c r="K42" s="234"/>
      <c r="L42" s="235"/>
      <c r="M42" s="245" t="s">
        <v>1905</v>
      </c>
      <c r="N42" s="246"/>
      <c r="O42" s="246"/>
      <c r="P42" s="246"/>
      <c r="Q42" s="247"/>
      <c r="R42" s="245" t="s">
        <v>63</v>
      </c>
      <c r="S42" s="246"/>
      <c r="T42" s="246"/>
      <c r="U42" s="246"/>
      <c r="V42" s="247"/>
      <c r="W42" s="230" t="s">
        <v>756</v>
      </c>
      <c r="X42" s="6" t="s">
        <v>1908</v>
      </c>
      <c r="Y42" s="7" t="s">
        <v>1890</v>
      </c>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4"/>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01DA4803-A028-443E-8DD5-5E444833EFA5}">
      <formula1>13</formula1>
    </dataValidation>
    <dataValidation imeMode="halfAlpha" allowBlank="1" showInputMessage="1" showErrorMessage="1" sqref="M24:T24" xr:uid="{3ED9F560-524D-46C6-8D6E-EAB3198406DC}"/>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Y43:Y139</xm:sqref>
        </x14:dataValidation>
        <x14:dataValidation type="list" allowBlank="1" showInputMessage="1" showErrorMessage="1" xr:uid="{2157777B-F19A-4AD6-A464-EDBB47E4D224}">
          <x14:formula1>
            <xm:f>【参考】数式用!$C$3:$C$49</xm:f>
          </x14:formula1>
          <xm:sqref>C18:L18 R43:V139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3" zoomScaleNormal="120" zoomScaleSheetLayoutView="100" workbookViewId="0">
      <selection activeCell="Z46" sqref="Z46:AH46"/>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414" t="s">
        <v>13</v>
      </c>
      <c r="AD1" s="415"/>
      <c r="AE1" s="415"/>
      <c r="AF1" s="414" t="str">
        <f>基本情報入力シート!C18</f>
        <v>東京都</v>
      </c>
      <c r="AG1" s="415"/>
      <c r="AH1" s="415"/>
      <c r="AI1" s="415"/>
      <c r="AJ1" s="416"/>
    </row>
    <row r="2" spans="1:46" ht="6" customHeight="1"/>
    <row r="3" spans="1:46" ht="17.25">
      <c r="A3" s="417" t="s">
        <v>1859</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row>
    <row r="4" spans="1:46" ht="6" customHeight="1"/>
    <row r="5" spans="1:46">
      <c r="A5" s="10" t="s">
        <v>44</v>
      </c>
      <c r="AC5" s="61"/>
      <c r="AD5" s="61"/>
      <c r="AE5" s="61"/>
      <c r="AF5" s="61"/>
      <c r="AG5" s="61"/>
      <c r="AH5" s="61"/>
      <c r="AI5" s="61"/>
      <c r="AJ5" s="61"/>
    </row>
    <row r="6" spans="1:46" s="36" customFormat="1" ht="13.5" customHeight="1">
      <c r="A6" s="419" t="s">
        <v>0</v>
      </c>
      <c r="B6" s="420"/>
      <c r="C6" s="420"/>
      <c r="D6" s="420"/>
      <c r="E6" s="420"/>
      <c r="F6" s="420"/>
      <c r="G6" s="421" t="str">
        <f>IF(基本情報入力シート!M22="","",基本情報入力シート!M22)</f>
        <v>○○ケアサービス</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3"/>
    </row>
    <row r="7" spans="1:46" s="36" customFormat="1" ht="22.5" customHeight="1">
      <c r="A7" s="432" t="s">
        <v>18</v>
      </c>
      <c r="B7" s="446"/>
      <c r="C7" s="446"/>
      <c r="D7" s="446"/>
      <c r="E7" s="446"/>
      <c r="F7" s="446"/>
      <c r="G7" s="447" t="str">
        <f>IF(基本情報入力シート!M23="","",基本情報入力シート!M23)</f>
        <v>○○ケアサービス</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36" customFormat="1" ht="12.75" customHeight="1">
      <c r="A8" s="450" t="s">
        <v>14</v>
      </c>
      <c r="B8" s="451"/>
      <c r="C8" s="451"/>
      <c r="D8" s="451"/>
      <c r="E8" s="451"/>
      <c r="F8" s="451"/>
      <c r="G8" s="37" t="s">
        <v>1</v>
      </c>
      <c r="H8" s="454" t="str">
        <f>IF(基本情報入力シート!AA24="－","",基本情報入力シート!AA24)</f>
        <v>100－1234</v>
      </c>
      <c r="I8" s="454"/>
      <c r="J8" s="454"/>
      <c r="K8" s="454"/>
      <c r="L8" s="454"/>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6"/>
      <c r="B9" s="427"/>
      <c r="C9" s="427"/>
      <c r="D9" s="427"/>
      <c r="E9" s="427"/>
      <c r="F9" s="427"/>
      <c r="G9" s="455" t="str">
        <f>IF(基本情報入力シート!M25="","",基本情報入力シート!M25)</f>
        <v>千代田区霞が関 1－2－2</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36" customFormat="1" ht="12" customHeight="1">
      <c r="A10" s="452"/>
      <c r="B10" s="453"/>
      <c r="C10" s="453"/>
      <c r="D10" s="453"/>
      <c r="E10" s="453"/>
      <c r="F10" s="453"/>
      <c r="G10" s="428" t="str">
        <f>IF(基本情報入力シート!M26="","",基本情報入力シート!M26)</f>
        <v>○○ビル 18F</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36" customFormat="1" ht="15" customHeight="1">
      <c r="A11" s="424" t="s">
        <v>0</v>
      </c>
      <c r="B11" s="425"/>
      <c r="C11" s="425"/>
      <c r="D11" s="425"/>
      <c r="E11" s="425"/>
      <c r="F11" s="425"/>
      <c r="G11" s="421" t="str">
        <f>IF(基本情報入力シート!M30="","",基本情報入力シート!M30)</f>
        <v>コウロウ タロウ</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3"/>
      <c r="AS11" s="41"/>
    </row>
    <row r="12" spans="1:46" s="36" customFormat="1" ht="22.5" customHeight="1">
      <c r="A12" s="426" t="s">
        <v>15</v>
      </c>
      <c r="B12" s="427"/>
      <c r="C12" s="427"/>
      <c r="D12" s="427"/>
      <c r="E12" s="427"/>
      <c r="F12" s="427"/>
      <c r="G12" s="428" t="str">
        <f>IF(基本情報入力シート!M31="","",基本情報入力シート!M31)</f>
        <v>厚労 太郎</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41"/>
    </row>
    <row r="13" spans="1:46" s="36" customFormat="1" ht="17.25" customHeight="1">
      <c r="A13" s="373" t="s">
        <v>16</v>
      </c>
      <c r="B13" s="373"/>
      <c r="C13" s="373"/>
      <c r="D13" s="373"/>
      <c r="E13" s="373"/>
      <c r="F13" s="373"/>
      <c r="G13" s="431" t="s">
        <v>7</v>
      </c>
      <c r="H13" s="431"/>
      <c r="I13" s="431"/>
      <c r="J13" s="432"/>
      <c r="K13" s="436" t="str">
        <f>IF(基本情報入力シート!M32="","",基本情報入力シート!M32)</f>
        <v>03-3571-XXXX</v>
      </c>
      <c r="L13" s="436"/>
      <c r="M13" s="436"/>
      <c r="N13" s="436"/>
      <c r="O13" s="436"/>
      <c r="P13" s="436"/>
      <c r="Q13" s="436"/>
      <c r="R13" s="436"/>
      <c r="S13" s="436"/>
      <c r="T13" s="436"/>
      <c r="U13" s="373" t="s">
        <v>17</v>
      </c>
      <c r="V13" s="373"/>
      <c r="W13" s="373"/>
      <c r="X13" s="373"/>
      <c r="Y13" s="436" t="str">
        <f>IF(基本情報入力シート!M33="","",基本情報入力シート!M33)</f>
        <v>aaa@aaa.aa.jp</v>
      </c>
      <c r="Z13" s="436"/>
      <c r="AA13" s="436"/>
      <c r="AB13" s="436"/>
      <c r="AC13" s="436"/>
      <c r="AD13" s="436"/>
      <c r="AE13" s="436"/>
      <c r="AF13" s="436"/>
      <c r="AG13" s="436"/>
      <c r="AH13" s="436"/>
      <c r="AI13" s="436"/>
      <c r="AJ13" s="436"/>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7" t="s">
        <v>1860</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'別紙様式3-2（交付金）'!F5</f>
        <v>316778</v>
      </c>
      <c r="AA16" s="365"/>
      <c r="AB16" s="365"/>
      <c r="AC16" s="365"/>
      <c r="AD16" s="365"/>
      <c r="AE16" s="365"/>
      <c r="AF16" s="365"/>
      <c r="AG16" s="348" t="s">
        <v>4</v>
      </c>
      <c r="AH16" s="366"/>
      <c r="AI16" s="36"/>
      <c r="AJ16" s="13"/>
      <c r="AR16" s="42"/>
    </row>
    <row r="17" spans="1:47" customFormat="1" ht="19.5" customHeight="1" thickBot="1">
      <c r="A17" s="367" t="s">
        <v>109</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v>320480</v>
      </c>
      <c r="AA17" s="370"/>
      <c r="AB17" s="370"/>
      <c r="AC17" s="370"/>
      <c r="AD17" s="370"/>
      <c r="AE17" s="370"/>
      <c r="AF17" s="371"/>
      <c r="AG17" s="372" t="s">
        <v>4</v>
      </c>
      <c r="AH17" s="373"/>
      <c r="AI17" t="s">
        <v>107</v>
      </c>
      <c r="AJ17" s="50" t="str">
        <f>IF(Z17="","",IF(Z16="","",IF(Z17&gt;=Z16,"○","☓")))</f>
        <v>○</v>
      </c>
      <c r="AK17" s="343" t="s">
        <v>116</v>
      </c>
      <c r="AL17" s="344"/>
      <c r="AM17" s="344"/>
      <c r="AN17" s="344"/>
      <c r="AO17" s="344"/>
      <c r="AP17" s="344"/>
      <c r="AQ17" s="344"/>
      <c r="AR17" s="344"/>
      <c r="AS17" s="344"/>
      <c r="AT17" s="344"/>
      <c r="AU17" s="345"/>
    </row>
    <row r="18" spans="1:47" customFormat="1" ht="19.5" customHeight="1" thickBot="1">
      <c r="A18" s="433" t="s">
        <v>110</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51"/>
      <c r="AA18" s="51"/>
      <c r="AB18" s="52"/>
      <c r="AC18" s="52"/>
      <c r="AD18" s="52"/>
      <c r="AE18" s="52"/>
      <c r="AF18" s="52"/>
      <c r="AG18" s="52"/>
      <c r="AH18" s="52"/>
      <c r="AI18" s="52"/>
      <c r="AJ18" s="52"/>
      <c r="AK18" s="52"/>
      <c r="AL18" s="52"/>
      <c r="AT18" s="42"/>
    </row>
    <row r="19" spans="1:47" customFormat="1" ht="30.75" customHeight="1" thickBot="1">
      <c r="A19" s="116"/>
      <c r="B19" s="346" t="s">
        <v>1861</v>
      </c>
      <c r="C19" s="347"/>
      <c r="D19" s="347"/>
      <c r="E19" s="347"/>
      <c r="F19" s="347"/>
      <c r="G19" s="347"/>
      <c r="H19" s="347"/>
      <c r="I19" s="347"/>
      <c r="J19" s="347"/>
      <c r="K19" s="347"/>
      <c r="L19" s="347"/>
      <c r="M19" s="347"/>
      <c r="N19" s="347"/>
      <c r="O19" s="347"/>
      <c r="P19" s="347"/>
      <c r="Q19" s="347"/>
      <c r="R19" s="347"/>
      <c r="S19" s="347"/>
      <c r="T19" s="347"/>
      <c r="U19" s="340">
        <f>'別紙様式3-2（交付金）'!F6</f>
        <v>160473</v>
      </c>
      <c r="V19" s="341"/>
      <c r="W19" s="341"/>
      <c r="X19" s="341"/>
      <c r="Y19" s="342"/>
      <c r="Z19" s="348" t="s">
        <v>4</v>
      </c>
      <c r="AA19" s="349"/>
      <c r="AB19" s="219" t="s">
        <v>11</v>
      </c>
      <c r="AC19" s="353">
        <f>IFERROR(U21/U19*100,0)</f>
        <v>72.664560393337197</v>
      </c>
      <c r="AD19" s="354"/>
      <c r="AE19" s="119" t="s">
        <v>12</v>
      </c>
      <c r="AF19" s="120" t="s">
        <v>40</v>
      </c>
      <c r="AG19" t="s">
        <v>107</v>
      </c>
      <c r="AH19" s="50" t="str">
        <f>IF($AC$19=0,"×",IF($AC$19&gt;=(200/3),"○","×"))</f>
        <v>○</v>
      </c>
      <c r="AI19" s="52"/>
      <c r="AJ19" s="52"/>
      <c r="AK19" s="374" t="s">
        <v>1879</v>
      </c>
      <c r="AL19" s="375"/>
      <c r="AM19" s="375"/>
      <c r="AN19" s="375"/>
      <c r="AO19" s="375"/>
      <c r="AP19" s="375"/>
      <c r="AQ19" s="375"/>
      <c r="AR19" s="375"/>
      <c r="AS19" s="375"/>
      <c r="AT19" s="375"/>
      <c r="AU19" s="376"/>
    </row>
    <row r="20" spans="1:47" customFormat="1" ht="19.5" customHeight="1" thickBot="1">
      <c r="A20" s="116"/>
      <c r="B20" s="350" t="s">
        <v>111</v>
      </c>
      <c r="C20" s="351"/>
      <c r="D20" s="351"/>
      <c r="E20" s="351"/>
      <c r="F20" s="351"/>
      <c r="G20" s="351"/>
      <c r="H20" s="351"/>
      <c r="I20" s="351"/>
      <c r="J20" s="351"/>
      <c r="K20" s="351"/>
      <c r="L20" s="351"/>
      <c r="M20" s="351"/>
      <c r="N20" s="351"/>
      <c r="O20" s="351"/>
      <c r="P20" s="351"/>
      <c r="Q20" s="351"/>
      <c r="R20" s="351"/>
      <c r="S20" s="351"/>
      <c r="T20" s="352"/>
      <c r="U20" s="340">
        <f>SUM(N22,N25)</f>
        <v>164670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c r="A21" s="116"/>
      <c r="B21" s="335"/>
      <c r="C21" s="336"/>
      <c r="D21" s="337" t="s">
        <v>112</v>
      </c>
      <c r="E21" s="337"/>
      <c r="F21" s="337"/>
      <c r="G21" s="337"/>
      <c r="H21" s="337"/>
      <c r="I21" s="337"/>
      <c r="J21" s="337"/>
      <c r="K21" s="337"/>
      <c r="L21" s="337"/>
      <c r="M21" s="338"/>
      <c r="N21" s="338"/>
      <c r="O21" s="338"/>
      <c r="P21" s="338"/>
      <c r="Q21" s="338"/>
      <c r="R21" s="338"/>
      <c r="S21" s="338"/>
      <c r="T21" s="339"/>
      <c r="U21" s="340">
        <f>SUM(N23,N26)</f>
        <v>116607</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5" t="s">
        <v>1874</v>
      </c>
      <c r="E22" s="356"/>
      <c r="F22" s="356"/>
      <c r="G22" s="356"/>
      <c r="H22" s="356"/>
      <c r="I22" s="356"/>
      <c r="J22" s="356"/>
      <c r="K22" s="356"/>
      <c r="L22" s="356"/>
      <c r="M22" s="357"/>
      <c r="N22" s="358">
        <v>105650</v>
      </c>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61" t="s">
        <v>113</v>
      </c>
      <c r="F23" s="362"/>
      <c r="G23" s="362"/>
      <c r="H23" s="362"/>
      <c r="I23" s="362"/>
      <c r="J23" s="362"/>
      <c r="K23" s="362"/>
      <c r="L23" s="362"/>
      <c r="M23" s="363"/>
      <c r="N23" s="358">
        <v>78020</v>
      </c>
      <c r="O23" s="359"/>
      <c r="P23" s="359"/>
      <c r="Q23" s="359"/>
      <c r="R23" s="359"/>
      <c r="S23" s="360"/>
      <c r="T23" s="64" t="s">
        <v>4</v>
      </c>
      <c r="U23" s="128" t="s">
        <v>11</v>
      </c>
      <c r="V23" s="333">
        <f>IFERROR(N23/N22*100,0)</f>
        <v>73.847610033128248</v>
      </c>
      <c r="W23" s="334"/>
      <c r="X23" s="126" t="s">
        <v>12</v>
      </c>
      <c r="Y23" s="122" t="s">
        <v>40</v>
      </c>
      <c r="Z23" s="52"/>
      <c r="AA23" s="52"/>
      <c r="AB23" s="52"/>
      <c r="AC23" s="52"/>
      <c r="AD23" s="52"/>
      <c r="AE23" s="52"/>
      <c r="AF23" s="52"/>
      <c r="AG23" s="52"/>
      <c r="AH23" s="36"/>
    </row>
    <row r="24" spans="1:47" customFormat="1" ht="18.75" customHeight="1" thickBot="1">
      <c r="A24" s="124"/>
      <c r="B24" s="335"/>
      <c r="C24" s="336"/>
      <c r="D24" s="127"/>
      <c r="E24" s="388"/>
      <c r="F24" s="389"/>
      <c r="G24" s="389"/>
      <c r="H24" s="389"/>
      <c r="I24" s="389"/>
      <c r="J24" s="389"/>
      <c r="K24" s="389"/>
      <c r="L24" s="389"/>
      <c r="M24" s="390"/>
      <c r="N24" s="438" t="s">
        <v>46</v>
      </c>
      <c r="O24" s="439"/>
      <c r="P24" s="440"/>
      <c r="Q24" s="441">
        <f>N23/2</f>
        <v>39010</v>
      </c>
      <c r="R24" s="442"/>
      <c r="S24" s="443"/>
      <c r="T24" s="129" t="s">
        <v>108</v>
      </c>
      <c r="U24" s="128"/>
      <c r="V24" s="397"/>
      <c r="W24" s="397"/>
      <c r="X24" s="126"/>
      <c r="Y24" s="122"/>
      <c r="Z24" s="52"/>
      <c r="AA24" s="52"/>
      <c r="AB24" s="52"/>
      <c r="AC24" s="52"/>
      <c r="AD24" s="52"/>
      <c r="AE24" s="52"/>
      <c r="AF24" s="52"/>
      <c r="AG24" s="52"/>
      <c r="AH24" s="52"/>
      <c r="AI24" s="52"/>
      <c r="AJ24" s="52"/>
    </row>
    <row r="25" spans="1:47" customFormat="1" ht="18.75" customHeight="1" thickBot="1">
      <c r="A25" s="124"/>
      <c r="B25" s="335"/>
      <c r="C25" s="336"/>
      <c r="D25" s="355" t="s">
        <v>114</v>
      </c>
      <c r="E25" s="356"/>
      <c r="F25" s="356"/>
      <c r="G25" s="356"/>
      <c r="H25" s="356"/>
      <c r="I25" s="356"/>
      <c r="J25" s="356"/>
      <c r="K25" s="356"/>
      <c r="L25" s="356"/>
      <c r="M25" s="357"/>
      <c r="N25" s="358">
        <v>59020</v>
      </c>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61" t="s">
        <v>113</v>
      </c>
      <c r="F26" s="362"/>
      <c r="G26" s="362"/>
      <c r="H26" s="362"/>
      <c r="I26" s="362"/>
      <c r="J26" s="362"/>
      <c r="K26" s="362"/>
      <c r="L26" s="362"/>
      <c r="M26" s="363"/>
      <c r="N26" s="358">
        <v>38587</v>
      </c>
      <c r="O26" s="359"/>
      <c r="P26" s="359"/>
      <c r="Q26" s="359"/>
      <c r="R26" s="359"/>
      <c r="S26" s="360"/>
      <c r="T26" s="64" t="s">
        <v>4</v>
      </c>
      <c r="U26" s="128" t="s">
        <v>11</v>
      </c>
      <c r="V26" s="333">
        <f>IFERROR(N26/N25*100,0)</f>
        <v>65.379532361911217</v>
      </c>
      <c r="W26" s="334"/>
      <c r="X26" s="126" t="s">
        <v>12</v>
      </c>
      <c r="Y26" s="122" t="s">
        <v>40</v>
      </c>
      <c r="Z26" s="52"/>
      <c r="AA26" s="52"/>
      <c r="AB26" s="52"/>
      <c r="AC26" s="52"/>
      <c r="AD26" s="52"/>
      <c r="AE26" s="52"/>
      <c r="AG26" s="42"/>
    </row>
    <row r="27" spans="1:47" customFormat="1" ht="18.75" customHeight="1" thickBot="1">
      <c r="A27" s="124"/>
      <c r="B27" s="386"/>
      <c r="C27" s="387"/>
      <c r="D27" s="127"/>
      <c r="E27" s="388"/>
      <c r="F27" s="389"/>
      <c r="G27" s="389"/>
      <c r="H27" s="389"/>
      <c r="I27" s="389"/>
      <c r="J27" s="389"/>
      <c r="K27" s="389"/>
      <c r="L27" s="389"/>
      <c r="M27" s="390"/>
      <c r="N27" s="391" t="s">
        <v>46</v>
      </c>
      <c r="O27" s="392"/>
      <c r="P27" s="393"/>
      <c r="Q27" s="394">
        <f>N26/2</f>
        <v>19293.5</v>
      </c>
      <c r="R27" s="395"/>
      <c r="S27" s="396"/>
      <c r="T27" s="129" t="s">
        <v>108</v>
      </c>
      <c r="U27" s="128"/>
      <c r="V27" s="397"/>
      <c r="W27" s="397"/>
      <c r="X27" s="126"/>
      <c r="Y27" s="122"/>
      <c r="Z27" s="52"/>
      <c r="AA27" s="52"/>
      <c r="AB27" s="52"/>
      <c r="AC27" s="52"/>
      <c r="AD27" s="52"/>
      <c r="AE27" s="52"/>
      <c r="AF27" s="52"/>
      <c r="AG27" s="52"/>
      <c r="AH27" s="36"/>
      <c r="AQ27" s="42"/>
    </row>
    <row r="28" spans="1:47" s="36" customFormat="1" ht="24.75" customHeight="1">
      <c r="A28" s="404" t="s">
        <v>1848</v>
      </c>
      <c r="B28" s="404"/>
      <c r="C28" s="405"/>
      <c r="D28" s="189" t="s">
        <v>1909</v>
      </c>
      <c r="E28" s="469" t="s">
        <v>1842</v>
      </c>
      <c r="F28" s="469"/>
      <c r="G28" s="469"/>
      <c r="H28" s="406" t="s">
        <v>1843</v>
      </c>
      <c r="I28" s="406"/>
      <c r="J28" s="406"/>
      <c r="K28" s="406"/>
      <c r="L28" s="408">
        <v>2.5000000000000001E-2</v>
      </c>
      <c r="M28" s="409"/>
      <c r="N28" s="412" t="s">
        <v>1844</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c r="A29" s="404"/>
      <c r="B29" s="404"/>
      <c r="C29" s="405"/>
      <c r="D29" s="185"/>
      <c r="E29" s="470" t="s">
        <v>1845</v>
      </c>
      <c r="F29" s="470"/>
      <c r="G29" s="470"/>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c r="A30" s="329" t="s">
        <v>1878</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71" t="s">
        <v>1880</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row>
    <row r="33" spans="1:47" customFormat="1" ht="30.75" customHeight="1" thickBot="1">
      <c r="A33" s="47" t="s">
        <v>9</v>
      </c>
      <c r="B33" s="380" t="s">
        <v>1883</v>
      </c>
      <c r="C33" s="381"/>
      <c r="D33" s="381"/>
      <c r="E33" s="381"/>
      <c r="F33" s="381"/>
      <c r="G33" s="381"/>
      <c r="H33" s="381"/>
      <c r="I33" s="381"/>
      <c r="J33" s="381"/>
      <c r="K33" s="381"/>
      <c r="L33" s="381"/>
      <c r="M33" s="381"/>
      <c r="N33" s="381"/>
      <c r="O33" s="381"/>
      <c r="P33" s="382">
        <f>P34-P35</f>
        <v>32072752</v>
      </c>
      <c r="Q33" s="382"/>
      <c r="R33" s="382"/>
      <c r="S33" s="382"/>
      <c r="T33" s="382"/>
      <c r="U33" s="382"/>
      <c r="V33" s="48" t="s">
        <v>4</v>
      </c>
      <c r="W33" s="60" t="s">
        <v>107</v>
      </c>
      <c r="X33" s="383" t="str">
        <f>IF(P33="","",IF(P36="","",IF(P33&gt;=P36,"○","☓")))</f>
        <v>○</v>
      </c>
      <c r="Y33" s="45"/>
      <c r="Z33" s="45"/>
      <c r="AA33" s="45"/>
      <c r="AB33" s="45"/>
      <c r="AC33" s="46"/>
      <c r="AD33" s="45"/>
      <c r="AE33" s="45"/>
      <c r="AF33" s="45"/>
      <c r="AG33" s="45"/>
      <c r="AH33" s="45"/>
      <c r="AI33" s="45"/>
      <c r="AJ33" s="46"/>
    </row>
    <row r="34" spans="1:47" customFormat="1" ht="18.75" customHeight="1" thickBot="1">
      <c r="A34" s="87"/>
      <c r="B34" s="466" t="s">
        <v>49</v>
      </c>
      <c r="C34" s="467"/>
      <c r="D34" s="467"/>
      <c r="E34" s="467"/>
      <c r="F34" s="467"/>
      <c r="G34" s="467"/>
      <c r="H34" s="467"/>
      <c r="I34" s="467"/>
      <c r="J34" s="467"/>
      <c r="K34" s="467"/>
      <c r="L34" s="467"/>
      <c r="M34" s="467"/>
      <c r="N34" s="467"/>
      <c r="O34" s="468"/>
      <c r="P34" s="306">
        <v>32389530</v>
      </c>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c r="A35" s="88"/>
      <c r="B35" s="459" t="s">
        <v>1866</v>
      </c>
      <c r="C35" s="460"/>
      <c r="D35" s="460"/>
      <c r="E35" s="460"/>
      <c r="F35" s="460"/>
      <c r="G35" s="460"/>
      <c r="H35" s="460"/>
      <c r="I35" s="460"/>
      <c r="J35" s="460"/>
      <c r="K35" s="460"/>
      <c r="L35" s="460"/>
      <c r="M35" s="460"/>
      <c r="N35" s="460"/>
      <c r="O35" s="460"/>
      <c r="P35" s="461">
        <f>IF('別紙様式3-2（交付金）'!$F$5=0,"",'別紙様式3-2（交付金）'!$F$5)</f>
        <v>316778</v>
      </c>
      <c r="Q35" s="461"/>
      <c r="R35" s="461"/>
      <c r="S35" s="461"/>
      <c r="T35" s="461"/>
      <c r="U35" s="461"/>
      <c r="V35" s="44" t="s">
        <v>4</v>
      </c>
      <c r="W35" s="45"/>
      <c r="X35" s="384"/>
      <c r="Y35" s="45"/>
      <c r="Z35" s="45"/>
      <c r="AA35" s="45"/>
      <c r="AB35" s="45"/>
      <c r="AC35" s="46"/>
      <c r="AD35" s="45"/>
      <c r="AE35" s="45"/>
      <c r="AF35" s="45"/>
      <c r="AG35" s="45"/>
      <c r="AH35" s="45"/>
      <c r="AI35" s="45"/>
      <c r="AJ35" s="46"/>
    </row>
    <row r="36" spans="1:47" customFormat="1" ht="18.75" customHeight="1" thickBot="1">
      <c r="A36" s="143" t="s">
        <v>10</v>
      </c>
      <c r="B36" s="312" t="s">
        <v>50</v>
      </c>
      <c r="C36" s="313"/>
      <c r="D36" s="313"/>
      <c r="E36" s="313"/>
      <c r="F36" s="313"/>
      <c r="G36" s="313"/>
      <c r="H36" s="313"/>
      <c r="I36" s="313"/>
      <c r="J36" s="313"/>
      <c r="K36" s="313"/>
      <c r="L36" s="313"/>
      <c r="M36" s="313"/>
      <c r="N36" s="313"/>
      <c r="O36" s="462"/>
      <c r="P36" s="306">
        <v>31448272</v>
      </c>
      <c r="Q36" s="307"/>
      <c r="R36" s="307"/>
      <c r="S36" s="307"/>
      <c r="T36" s="307"/>
      <c r="U36" s="308"/>
      <c r="V36" s="89" t="s">
        <v>4</v>
      </c>
      <c r="W36" s="60" t="s">
        <v>107</v>
      </c>
      <c r="X36" s="385"/>
      <c r="Y36" s="45"/>
      <c r="Z36" s="45"/>
      <c r="AA36" s="46"/>
    </row>
    <row r="37" spans="1:47" customFormat="1" ht="46.5" customHeight="1">
      <c r="A37" s="329" t="s">
        <v>1846</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4" t="s">
        <v>1852</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50" t="str">
        <f>IF(AND(B43="✓",AND(G45&lt;&gt;"",J45&lt;&gt;"",Q45&lt;&gt;"",S46&lt;&gt;"",Z46&lt;&gt;"")),"○","×")</f>
        <v>○</v>
      </c>
      <c r="AJ41" s="192"/>
      <c r="AK41" s="248" t="s">
        <v>1851</v>
      </c>
      <c r="AL41" s="249"/>
      <c r="AM41" s="249"/>
      <c r="AN41" s="249"/>
      <c r="AO41" s="249"/>
      <c r="AP41" s="249"/>
      <c r="AQ41" s="249"/>
      <c r="AR41" s="249"/>
      <c r="AS41" s="249"/>
      <c r="AT41" s="249"/>
      <c r="AU41" s="250"/>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t="s">
        <v>1909</v>
      </c>
      <c r="C43" s="197"/>
      <c r="D43" s="322" t="s">
        <v>1853</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t="s">
        <v>1910</v>
      </c>
      <c r="H45" s="326"/>
      <c r="I45" s="201" t="s">
        <v>3</v>
      </c>
      <c r="J45" s="325" t="s">
        <v>1910</v>
      </c>
      <c r="K45" s="326"/>
      <c r="L45" s="201" t="s">
        <v>5</v>
      </c>
      <c r="M45" s="202"/>
      <c r="N45" s="327" t="s">
        <v>18</v>
      </c>
      <c r="O45" s="327"/>
      <c r="P45" s="327"/>
      <c r="Q45" s="463" t="str">
        <f>IF(基本情報入力シート!M23="","",基本情報入力シート!M23)</f>
        <v>○○ケアサービス</v>
      </c>
      <c r="R45" s="464"/>
      <c r="S45" s="464"/>
      <c r="T45" s="464"/>
      <c r="U45" s="464"/>
      <c r="V45" s="464"/>
      <c r="W45" s="464"/>
      <c r="X45" s="464"/>
      <c r="Y45" s="464"/>
      <c r="Z45" s="464"/>
      <c r="AA45" s="464"/>
      <c r="AB45" s="464"/>
      <c r="AC45" s="464"/>
      <c r="AD45" s="464"/>
      <c r="AE45" s="464"/>
      <c r="AF45" s="464"/>
      <c r="AG45" s="464"/>
      <c r="AH45" s="465"/>
      <c r="AI45" s="203"/>
    </row>
    <row r="46" spans="1:47" s="53" customFormat="1" ht="19.5" customHeight="1" thickBot="1">
      <c r="A46" s="200"/>
      <c r="B46" s="204"/>
      <c r="C46" s="201"/>
      <c r="D46" s="201"/>
      <c r="E46" s="201"/>
      <c r="F46" s="201"/>
      <c r="G46" s="201"/>
      <c r="H46" s="201"/>
      <c r="I46" s="201"/>
      <c r="J46" s="201"/>
      <c r="K46" s="201"/>
      <c r="L46" s="201"/>
      <c r="M46" s="201"/>
      <c r="N46" s="328" t="s">
        <v>119</v>
      </c>
      <c r="O46" s="328"/>
      <c r="P46" s="328"/>
      <c r="Q46" s="458" t="s">
        <v>26</v>
      </c>
      <c r="R46" s="458"/>
      <c r="S46" s="316" t="s">
        <v>1911</v>
      </c>
      <c r="T46" s="317"/>
      <c r="U46" s="317"/>
      <c r="V46" s="317"/>
      <c r="W46" s="318"/>
      <c r="X46" s="315" t="s">
        <v>27</v>
      </c>
      <c r="Y46" s="315"/>
      <c r="Z46" s="316" t="s">
        <v>1912</v>
      </c>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1875</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1857</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1862</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v>
      </c>
    </row>
    <row r="58" spans="1:36">
      <c r="A58" s="142" t="s">
        <v>122</v>
      </c>
      <c r="B58" s="312" t="s">
        <v>1876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U17" sqref="U17"/>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1873</v>
      </c>
      <c r="D1" s="73" t="s">
        <v>1863</v>
      </c>
      <c r="H1" s="75"/>
      <c r="I1" s="75"/>
      <c r="J1" s="75"/>
      <c r="K1" s="75"/>
      <c r="T1" s="114" t="s">
        <v>13</v>
      </c>
      <c r="U1" s="115" t="str">
        <f>基本情報入力シート!C18</f>
        <v>東京都</v>
      </c>
    </row>
    <row r="2" spans="1:22" ht="21" customHeight="1" thickBot="1">
      <c r="B2" s="93"/>
      <c r="C2" s="76"/>
      <c r="D2" s="73"/>
      <c r="E2" s="73"/>
      <c r="F2" s="73"/>
      <c r="T2" s="105"/>
      <c r="U2" s="105"/>
    </row>
    <row r="3" spans="1:22" ht="27" customHeight="1" thickBot="1">
      <c r="A3" s="472" t="s">
        <v>18</v>
      </c>
      <c r="B3" s="473"/>
      <c r="C3" s="474" t="str">
        <f>IF(基本情報入力シート!M23="","",基本情報入力シート!M23)</f>
        <v>○○ケアサービス</v>
      </c>
      <c r="D3" s="475"/>
      <c r="E3" s="475"/>
      <c r="F3" s="476"/>
      <c r="G3" s="43" t="s">
        <v>41</v>
      </c>
      <c r="H3" s="232" t="s">
        <v>1871</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7" t="s">
        <v>1864</v>
      </c>
      <c r="B5" s="478"/>
      <c r="C5" s="478"/>
      <c r="D5" s="478"/>
      <c r="E5" s="478"/>
      <c r="F5" s="80">
        <f>IFERROR(SUM(T:T),"")</f>
        <v>316778</v>
      </c>
      <c r="G5" s="49"/>
      <c r="H5" s="232"/>
      <c r="I5" s="232"/>
      <c r="J5" s="232"/>
      <c r="K5" s="232"/>
      <c r="L5" s="232"/>
      <c r="M5" s="232"/>
      <c r="N5" s="232"/>
      <c r="O5" s="232"/>
      <c r="P5" s="232"/>
      <c r="Q5" s="232"/>
      <c r="R5" s="232"/>
      <c r="S5" s="232"/>
      <c r="T5" s="232"/>
      <c r="U5" s="232"/>
    </row>
    <row r="6" spans="1:22" ht="27.75" customHeight="1" thickBot="1">
      <c r="A6" s="216"/>
      <c r="B6" s="213" t="s">
        <v>1870</v>
      </c>
      <c r="C6" s="214"/>
      <c r="D6" s="214"/>
      <c r="E6" s="215"/>
      <c r="F6" s="80">
        <f>IFERROR(SUM(U:U),"")</f>
        <v>160473</v>
      </c>
      <c r="G6" s="49"/>
      <c r="H6" s="91"/>
      <c r="I6" s="91"/>
      <c r="J6" s="91"/>
      <c r="K6" s="91"/>
      <c r="L6" s="91"/>
      <c r="M6" s="91"/>
      <c r="N6" s="91"/>
      <c r="O6" s="91"/>
      <c r="P6" s="91"/>
      <c r="Q6" s="91"/>
      <c r="R6" s="91"/>
      <c r="S6" s="91"/>
      <c r="T6" s="77"/>
    </row>
    <row r="7" spans="1:22" ht="21" customHeight="1" thickBot="1">
      <c r="T7" s="81"/>
    </row>
    <row r="8" spans="1:22" ht="42.75" customHeight="1">
      <c r="A8" s="479"/>
      <c r="B8" s="482" t="s">
        <v>1885</v>
      </c>
      <c r="C8" s="482" t="s">
        <v>31</v>
      </c>
      <c r="D8" s="485" t="s">
        <v>35</v>
      </c>
      <c r="E8" s="485"/>
      <c r="F8" s="487" t="s">
        <v>48</v>
      </c>
      <c r="G8" s="487" t="s">
        <v>6</v>
      </c>
      <c r="H8" s="495" t="s">
        <v>104</v>
      </c>
      <c r="I8" s="496"/>
      <c r="J8" s="496"/>
      <c r="K8" s="496"/>
      <c r="L8" s="496"/>
      <c r="M8" s="496"/>
      <c r="N8" s="496"/>
      <c r="O8" s="496"/>
      <c r="P8" s="496"/>
      <c r="Q8" s="496"/>
      <c r="R8" s="496"/>
      <c r="S8" s="497"/>
      <c r="T8" s="492" t="s">
        <v>1865</v>
      </c>
      <c r="U8" s="99"/>
    </row>
    <row r="9" spans="1:22" ht="39" customHeight="1">
      <c r="A9" s="480"/>
      <c r="B9" s="483"/>
      <c r="C9" s="483"/>
      <c r="D9" s="486"/>
      <c r="E9" s="486"/>
      <c r="F9" s="488"/>
      <c r="G9" s="488"/>
      <c r="H9" s="498"/>
      <c r="I9" s="499"/>
      <c r="J9" s="499"/>
      <c r="K9" s="499"/>
      <c r="L9" s="499"/>
      <c r="M9" s="499"/>
      <c r="N9" s="499"/>
      <c r="O9" s="499"/>
      <c r="P9" s="499"/>
      <c r="Q9" s="499"/>
      <c r="R9" s="499"/>
      <c r="S9" s="500"/>
      <c r="T9" s="493"/>
      <c r="U9" s="490" t="s">
        <v>1872</v>
      </c>
    </row>
    <row r="10" spans="1:22" ht="57.75" customHeight="1" thickBot="1">
      <c r="A10" s="481"/>
      <c r="B10" s="484"/>
      <c r="C10" s="484"/>
      <c r="D10" s="98" t="s">
        <v>36</v>
      </c>
      <c r="E10" s="98" t="s">
        <v>37</v>
      </c>
      <c r="F10" s="489"/>
      <c r="G10" s="489"/>
      <c r="H10" s="501"/>
      <c r="I10" s="502"/>
      <c r="J10" s="502"/>
      <c r="K10" s="502"/>
      <c r="L10" s="502"/>
      <c r="M10" s="502"/>
      <c r="N10" s="502"/>
      <c r="O10" s="502"/>
      <c r="P10" s="502"/>
      <c r="Q10" s="502"/>
      <c r="R10" s="502"/>
      <c r="S10" s="503"/>
      <c r="T10" s="494"/>
      <c r="U10" s="491"/>
    </row>
    <row r="11" spans="1:22" ht="36.75" customHeight="1">
      <c r="A11" s="145">
        <v>1</v>
      </c>
      <c r="B11" s="146" t="str">
        <f>IF(基本情報入力シート!C40="","",基本情報入力シート!C40)</f>
        <v>1334567890</v>
      </c>
      <c r="C11" s="167" t="str">
        <f>IF(基本情報入力シート!M40="","",基本情報入力シート!M40)</f>
        <v>東京都</v>
      </c>
      <c r="D11" s="168" t="str">
        <f>IF(基本情報入力シート!R40="","",基本情報入力シート!R40)</f>
        <v>東京都</v>
      </c>
      <c r="E11" s="168" t="str">
        <f>IF(基本情報入力シート!W40="","",基本情報入力シート!W40)</f>
        <v>千代田区</v>
      </c>
      <c r="F11" s="168" t="str">
        <f>IF(基本情報入力シート!X40="","",基本情報入力シート!X40)</f>
        <v>障害福祉事業所名称０１</v>
      </c>
      <c r="G11" s="180" t="str">
        <f>IF(基本情報入力シート!Y40="","",基本情報入力シート!Y40)</f>
        <v>児童発達支援</v>
      </c>
      <c r="H11" s="147" t="s">
        <v>8</v>
      </c>
      <c r="I11" s="148">
        <v>6</v>
      </c>
      <c r="J11" s="149" t="s">
        <v>98</v>
      </c>
      <c r="K11" s="228">
        <v>2</v>
      </c>
      <c r="L11" s="150" t="s">
        <v>99</v>
      </c>
      <c r="M11" s="151">
        <v>6</v>
      </c>
      <c r="N11" s="152" t="s">
        <v>98</v>
      </c>
      <c r="O11" s="153">
        <v>5</v>
      </c>
      <c r="P11" s="149" t="s">
        <v>47</v>
      </c>
      <c r="Q11" s="154" t="s">
        <v>11</v>
      </c>
      <c r="R11" s="155">
        <f>IF(O11="","",O11-K11+1)</f>
        <v>4</v>
      </c>
      <c r="S11" s="154" t="s">
        <v>100</v>
      </c>
      <c r="T11" s="156">
        <v>138471</v>
      </c>
      <c r="U11" s="157">
        <v>69873</v>
      </c>
      <c r="V11" s="84" t="str">
        <f>IFERROR(ROUNDDOWN(ROUND(#REF!*#REF!,0)*#REF!,0)*2,"")</f>
        <v/>
      </c>
    </row>
    <row r="12" spans="1:22" ht="36.75" customHeight="1">
      <c r="A12" s="85">
        <f>A11+1</f>
        <v>2</v>
      </c>
      <c r="B12" s="95">
        <f>IF(基本情報入力シート!C41="","",基本情報入力シート!C41)</f>
        <v>1334567890</v>
      </c>
      <c r="C12" s="169" t="str">
        <f>IF(基本情報入力シート!M41="","",基本情報入力シート!M41)</f>
        <v>東京都</v>
      </c>
      <c r="D12" s="170" t="str">
        <f>IF(基本情報入力シート!R41="","",基本情報入力シート!R41)</f>
        <v>東京都</v>
      </c>
      <c r="E12" s="170" t="str">
        <f>IF(基本情報入力シート!W41="","",基本情報入力シート!W41)</f>
        <v>中央区</v>
      </c>
      <c r="F12" s="170" t="str">
        <f>IF(基本情報入力シート!X41="","",基本情報入力シート!X41)</f>
        <v>障害福祉事業所名称０２</v>
      </c>
      <c r="G12" s="181" t="str">
        <f>IF(基本情報入力シート!Y41="","",基本情報入力シート!Y41)</f>
        <v>放課後等デイサービス</v>
      </c>
      <c r="H12" s="106" t="s">
        <v>8</v>
      </c>
      <c r="I12" s="107">
        <v>6</v>
      </c>
      <c r="J12" s="108" t="s">
        <v>98</v>
      </c>
      <c r="K12" s="229">
        <v>2</v>
      </c>
      <c r="L12" s="109" t="s">
        <v>99</v>
      </c>
      <c r="M12" s="110">
        <v>6</v>
      </c>
      <c r="N12" s="111" t="s">
        <v>98</v>
      </c>
      <c r="O12" s="144">
        <v>5</v>
      </c>
      <c r="P12" s="108" t="s">
        <v>47</v>
      </c>
      <c r="Q12" s="112" t="s">
        <v>11</v>
      </c>
      <c r="R12" s="113">
        <f>IF(O12="","",O12-K12+1)</f>
        <v>4</v>
      </c>
      <c r="S12" s="112" t="s">
        <v>100</v>
      </c>
      <c r="T12" s="96">
        <v>49837</v>
      </c>
      <c r="U12" s="100">
        <v>22020</v>
      </c>
      <c r="V12" s="84" t="str">
        <f>IFERROR(ROUNDDOWN(ROUND(#REF!*#REF!,0)*#REF!,0)*2,"")</f>
        <v/>
      </c>
    </row>
    <row r="13" spans="1:22" ht="36.75" customHeight="1">
      <c r="A13" s="85">
        <f t="shared" ref="A13:A76" si="0">A12+1</f>
        <v>3</v>
      </c>
      <c r="B13" s="95">
        <f>IF(基本情報入力シート!C42="","",基本情報入力シート!C42)</f>
        <v>1334567891</v>
      </c>
      <c r="C13" s="169" t="str">
        <f>IF(基本情報入力シート!M42="","",基本情報入力シート!M42)</f>
        <v>東京都</v>
      </c>
      <c r="D13" s="170" t="str">
        <f>IF(基本情報入力シート!R42="","",基本情報入力シート!R42)</f>
        <v>東京都</v>
      </c>
      <c r="E13" s="170" t="str">
        <f>IF(基本情報入力シート!W42="","",基本情報入力シート!W42)</f>
        <v>新宿区</v>
      </c>
      <c r="F13" s="170" t="str">
        <f>IF(基本情報入力シート!X42="","",基本情報入力シート!X42)</f>
        <v>障害福祉事業所名称０３</v>
      </c>
      <c r="G13" s="170" t="str">
        <f>IF(基本情報入力シート!Y42="","",基本情報入力シート!Y42)</f>
        <v>保育所等訪問支援</v>
      </c>
      <c r="H13" s="106" t="s">
        <v>8</v>
      </c>
      <c r="I13" s="107">
        <v>6</v>
      </c>
      <c r="J13" s="108" t="s">
        <v>98</v>
      </c>
      <c r="K13" s="229">
        <v>2</v>
      </c>
      <c r="L13" s="109" t="s">
        <v>99</v>
      </c>
      <c r="M13" s="110">
        <v>6</v>
      </c>
      <c r="N13" s="111" t="s">
        <v>98</v>
      </c>
      <c r="O13" s="144">
        <v>5</v>
      </c>
      <c r="P13" s="108" t="s">
        <v>101</v>
      </c>
      <c r="Q13" s="112" t="s">
        <v>11</v>
      </c>
      <c r="R13" s="113">
        <f t="shared" ref="R13:R76" si="1">IF(O13="","",O13-K13+1)</f>
        <v>4</v>
      </c>
      <c r="S13" s="112" t="s">
        <v>100</v>
      </c>
      <c r="T13" s="96">
        <v>128470</v>
      </c>
      <c r="U13" s="100">
        <v>68580</v>
      </c>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29">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29">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29">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29">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29">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29">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29">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29">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29">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29">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29">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29">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29">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29">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29">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29">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29">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29">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29">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29">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29">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29">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29">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29">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29">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29">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29">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29">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29">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29">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29">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29">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29">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29">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29">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29">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29">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29">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29">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29">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29">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29">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29">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29">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29">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29">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29">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29">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29">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29">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29">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29">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29">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29">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29">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29">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29">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29">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29">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29">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29">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29">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29">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29">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29">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29">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29">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29">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29">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29">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29">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29">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29">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29">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29">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29">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29">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29">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29">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29">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29">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29">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29">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29">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29">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29">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29">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29">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29">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29">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29">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29">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29">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29">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29">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29">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29">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26" sqref="A26"/>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4" t="s">
        <v>1886</v>
      </c>
      <c r="C3" s="134" t="s">
        <v>51</v>
      </c>
      <c r="E3" s="175" t="s">
        <v>51</v>
      </c>
      <c r="F3" s="176" t="s">
        <v>124</v>
      </c>
      <c r="H3" s="187" t="s">
        <v>1850</v>
      </c>
    </row>
    <row r="4" spans="1:8" ht="14.25" thickBot="1">
      <c r="A4" s="225" t="s">
        <v>1887</v>
      </c>
      <c r="C4" s="135" t="s">
        <v>52</v>
      </c>
      <c r="E4" s="135" t="s">
        <v>51</v>
      </c>
      <c r="F4" s="177" t="s">
        <v>125</v>
      </c>
      <c r="H4" s="188"/>
    </row>
    <row r="5" spans="1:8">
      <c r="A5" s="225" t="s">
        <v>1888</v>
      </c>
      <c r="C5" s="135" t="s">
        <v>53</v>
      </c>
      <c r="E5" s="135" t="s">
        <v>51</v>
      </c>
      <c r="F5" s="177" t="s">
        <v>126</v>
      </c>
    </row>
    <row r="6" spans="1:8">
      <c r="A6" s="225" t="s">
        <v>1889</v>
      </c>
      <c r="C6" s="135" t="s">
        <v>54</v>
      </c>
      <c r="E6" s="135" t="s">
        <v>51</v>
      </c>
      <c r="F6" s="177" t="s">
        <v>127</v>
      </c>
    </row>
    <row r="7" spans="1:8">
      <c r="A7" s="225" t="s">
        <v>1890</v>
      </c>
      <c r="C7" s="135" t="s">
        <v>55</v>
      </c>
      <c r="E7" s="135" t="s">
        <v>51</v>
      </c>
      <c r="F7" s="177" t="s">
        <v>128</v>
      </c>
    </row>
    <row r="8" spans="1:8">
      <c r="A8" s="225" t="s">
        <v>1891</v>
      </c>
      <c r="C8" s="135" t="s">
        <v>56</v>
      </c>
      <c r="E8" s="135" t="s">
        <v>51</v>
      </c>
      <c r="F8" s="177" t="s">
        <v>129</v>
      </c>
    </row>
    <row r="9" spans="1:8">
      <c r="A9" s="225" t="s">
        <v>1892</v>
      </c>
      <c r="C9" s="135" t="s">
        <v>57</v>
      </c>
      <c r="E9" s="135" t="s">
        <v>51</v>
      </c>
      <c r="F9" s="177" t="s">
        <v>130</v>
      </c>
    </row>
    <row r="10" spans="1:8">
      <c r="A10" s="225"/>
      <c r="C10" s="135" t="s">
        <v>58</v>
      </c>
      <c r="E10" s="135" t="s">
        <v>51</v>
      </c>
      <c r="F10" s="177" t="s">
        <v>131</v>
      </c>
    </row>
    <row r="11" spans="1:8">
      <c r="A11" s="225"/>
      <c r="C11" s="135" t="s">
        <v>59</v>
      </c>
      <c r="E11" s="135" t="s">
        <v>51</v>
      </c>
      <c r="F11" s="177" t="s">
        <v>132</v>
      </c>
    </row>
    <row r="12" spans="1:8">
      <c r="A12" s="225"/>
      <c r="C12" s="135" t="s">
        <v>60</v>
      </c>
      <c r="E12" s="135" t="s">
        <v>51</v>
      </c>
      <c r="F12" s="177" t="s">
        <v>133</v>
      </c>
    </row>
    <row r="13" spans="1:8">
      <c r="A13" s="225"/>
      <c r="C13" s="135" t="s">
        <v>61</v>
      </c>
      <c r="E13" s="135" t="s">
        <v>51</v>
      </c>
      <c r="F13" s="177" t="s">
        <v>134</v>
      </c>
    </row>
    <row r="14" spans="1:8">
      <c r="A14" s="225"/>
      <c r="C14" s="135" t="s">
        <v>62</v>
      </c>
      <c r="E14" s="135" t="s">
        <v>51</v>
      </c>
      <c r="F14" s="177" t="s">
        <v>135</v>
      </c>
    </row>
    <row r="15" spans="1:8">
      <c r="A15" s="225"/>
      <c r="C15" s="135" t="s">
        <v>1841</v>
      </c>
      <c r="E15" s="135" t="s">
        <v>51</v>
      </c>
      <c r="F15" s="177" t="s">
        <v>136</v>
      </c>
    </row>
    <row r="16" spans="1:8">
      <c r="A16" s="225"/>
      <c r="C16" s="135" t="s">
        <v>64</v>
      </c>
      <c r="E16" s="135" t="s">
        <v>51</v>
      </c>
      <c r="F16" s="177" t="s">
        <v>137</v>
      </c>
    </row>
    <row r="17" spans="1:6">
      <c r="A17" s="225"/>
      <c r="C17" s="135" t="s">
        <v>65</v>
      </c>
      <c r="E17" s="135" t="s">
        <v>51</v>
      </c>
      <c r="F17" s="177" t="s">
        <v>138</v>
      </c>
    </row>
    <row r="18" spans="1:6">
      <c r="A18" s="225"/>
      <c r="C18" s="135" t="s">
        <v>66</v>
      </c>
      <c r="E18" s="135" t="s">
        <v>51</v>
      </c>
      <c r="F18" s="177" t="s">
        <v>139</v>
      </c>
    </row>
    <row r="19" spans="1:6">
      <c r="A19" s="225"/>
      <c r="C19" s="135" t="s">
        <v>67</v>
      </c>
      <c r="E19" s="135" t="s">
        <v>51</v>
      </c>
      <c r="F19" s="177" t="s">
        <v>140</v>
      </c>
    </row>
    <row r="20" spans="1:6">
      <c r="A20" s="225"/>
      <c r="C20" s="135" t="s">
        <v>68</v>
      </c>
      <c r="E20" s="135" t="s">
        <v>51</v>
      </c>
      <c r="F20" s="177" t="s">
        <v>141</v>
      </c>
    </row>
    <row r="21" spans="1:6" ht="14.25" thickBot="1">
      <c r="A21" s="226"/>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笹川 貴士(SASAGAWA Takashi)</cp:lastModifiedBy>
  <cp:lastPrinted>2024-01-24T05:03:32Z</cp:lastPrinted>
  <dcterms:created xsi:type="dcterms:W3CDTF">2023-01-10T13:53:21Z</dcterms:created>
  <dcterms:modified xsi:type="dcterms:W3CDTF">2024-02-08T12:34:16Z</dcterms:modified>
</cp:coreProperties>
</file>