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Z:\建築指導課\☆★建築統計担当★☆\10 着工統計\R8\03HPアップ用\"/>
    </mc:Choice>
  </mc:AlternateContent>
  <xr:revisionPtr revIDLastSave="0" documentId="13_ncr:1_{3A951419-55B3-457C-9E11-F3D9BD91FF84}" xr6:coauthVersionLast="47" xr6:coauthVersionMax="47" xr10:uidLastSave="{00000000-0000-0000-0000-000000000000}"/>
  <bookViews>
    <workbookView xWindow="28860" yWindow="570" windowWidth="18855" windowHeight="12720" xr2:uid="{00000000-000D-0000-FFFF-FFFF00000000}"/>
  </bookViews>
  <sheets>
    <sheet name="月別" sheetId="13" r:id="rId1"/>
    <sheet name="グラフ" sheetId="18" r:id="rId2"/>
    <sheet name="参照ｼｰﾄ" sheetId="1" state="hidden" r:id="rId3"/>
  </sheets>
  <definedNames>
    <definedName name="_xlnm.Print_Area" localSheetId="1">グラフ!$A$1:$K$61</definedName>
    <definedName name="_xlnm.Print_Area" localSheetId="0">月別!$A$1:$R$34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3" l="1"/>
  <c r="D168" i="1"/>
  <c r="D161" i="1"/>
  <c r="D157" i="1"/>
  <c r="P12" i="13"/>
  <c r="D167" i="1" l="1"/>
  <c r="D166" i="1"/>
  <c r="D165" i="1"/>
  <c r="D158" i="1"/>
  <c r="F33" i="13"/>
  <c r="D160" i="1"/>
  <c r="D153" i="1"/>
  <c r="D162" i="1"/>
  <c r="D163" i="1"/>
  <c r="D164" i="1"/>
  <c r="D159" i="1"/>
  <c r="D156" i="1"/>
  <c r="D155" i="1"/>
  <c r="D154" i="1"/>
  <c r="D152" i="1"/>
  <c r="D151" i="1"/>
  <c r="D150" i="1"/>
  <c r="D149" i="1"/>
  <c r="D148" i="1"/>
  <c r="D147" i="1"/>
  <c r="D146" i="1"/>
  <c r="R5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7" i="13"/>
  <c r="R16" i="13"/>
  <c r="R14" i="13"/>
  <c r="R13" i="13"/>
  <c r="R11" i="13"/>
  <c r="R10" i="13"/>
  <c r="R9" i="13"/>
  <c r="F144" i="1" l="1"/>
  <c r="D145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F60" i="1"/>
  <c r="F72" i="1"/>
  <c r="F84" i="1"/>
  <c r="F96" i="1"/>
  <c r="F108" i="1"/>
  <c r="D144" i="1"/>
  <c r="D143" i="1"/>
  <c r="D142" i="1"/>
  <c r="D141" i="1"/>
  <c r="D140" i="1"/>
  <c r="D139" i="1"/>
  <c r="D138" i="1"/>
  <c r="D137" i="1"/>
  <c r="D136" i="1"/>
  <c r="D135" i="1"/>
  <c r="D134" i="1"/>
  <c r="F132" i="1" l="1"/>
  <c r="D133" i="1"/>
  <c r="J15" i="13"/>
  <c r="Q15" i="13"/>
  <c r="M15" i="13"/>
  <c r="K12" i="13"/>
  <c r="O15" i="13" l="1"/>
  <c r="N12" i="13"/>
  <c r="H15" i="13"/>
  <c r="P15" i="13"/>
  <c r="O12" i="13"/>
  <c r="Q12" i="13"/>
  <c r="H12" i="13"/>
  <c r="G12" i="13"/>
  <c r="I12" i="13"/>
  <c r="J12" i="13"/>
  <c r="N15" i="13"/>
  <c r="G15" i="13"/>
  <c r="K15" i="13"/>
  <c r="L15" i="13"/>
  <c r="M12" i="13"/>
  <c r="I15" i="13"/>
  <c r="L12" i="13"/>
  <c r="D119" i="1" l="1"/>
  <c r="D131" i="1"/>
  <c r="F120" i="1"/>
  <c r="D109" i="1"/>
  <c r="D121" i="1"/>
  <c r="D111" i="1"/>
  <c r="D123" i="1"/>
  <c r="D113" i="1"/>
  <c r="D125" i="1"/>
  <c r="D115" i="1"/>
  <c r="D127" i="1"/>
  <c r="D117" i="1"/>
  <c r="D129" i="1"/>
  <c r="D110" i="1"/>
  <c r="D122" i="1"/>
  <c r="D112" i="1"/>
  <c r="D124" i="1"/>
  <c r="D114" i="1"/>
  <c r="D126" i="1"/>
  <c r="D116" i="1"/>
  <c r="D128" i="1"/>
  <c r="D118" i="1"/>
  <c r="D130" i="1"/>
  <c r="D120" i="1"/>
  <c r="D132" i="1"/>
  <c r="D25" i="1"/>
  <c r="D37" i="1"/>
  <c r="D49" i="1"/>
  <c r="D26" i="1"/>
  <c r="D27" i="1"/>
  <c r="D28" i="1"/>
  <c r="D29" i="1"/>
  <c r="D30" i="1"/>
  <c r="D31" i="1"/>
  <c r="D32" i="1"/>
  <c r="D33" i="1"/>
  <c r="D34" i="1"/>
  <c r="D35" i="1"/>
  <c r="D36" i="1"/>
  <c r="F36" i="1"/>
  <c r="D38" i="1"/>
  <c r="D39" i="1"/>
  <c r="D40" i="1"/>
  <c r="D41" i="1"/>
  <c r="D42" i="1"/>
  <c r="D43" i="1"/>
  <c r="D44" i="1"/>
  <c r="D45" i="1"/>
  <c r="D46" i="1"/>
  <c r="D47" i="1"/>
  <c r="D48" i="1"/>
  <c r="F48" i="1"/>
  <c r="M18" i="13" l="1"/>
  <c r="L18" i="13"/>
  <c r="P33" i="13"/>
  <c r="N33" i="13"/>
  <c r="L33" i="13"/>
  <c r="I33" i="13"/>
  <c r="F12" i="13"/>
  <c r="R12" i="13" s="1"/>
  <c r="Q7" i="13"/>
  <c r="P7" i="13"/>
  <c r="O7" i="13"/>
  <c r="N18" i="13"/>
  <c r="I7" i="13"/>
  <c r="H7" i="13"/>
  <c r="G7" i="13"/>
  <c r="D17" i="1"/>
  <c r="D18" i="1"/>
  <c r="D19" i="1"/>
  <c r="D20" i="1"/>
  <c r="D21" i="1"/>
  <c r="D22" i="1"/>
  <c r="D23" i="1"/>
  <c r="D24" i="1"/>
  <c r="D16" i="1"/>
  <c r="H33" i="13" l="1"/>
  <c r="N7" i="13"/>
  <c r="L7" i="13"/>
  <c r="R8" i="13"/>
  <c r="M7" i="13"/>
  <c r="I18" i="13"/>
  <c r="I19" i="13" s="1"/>
  <c r="O18" i="13"/>
  <c r="O19" i="13" s="1"/>
  <c r="R6" i="13"/>
  <c r="R7" i="13" s="1"/>
  <c r="L19" i="13"/>
  <c r="N19" i="13"/>
  <c r="M33" i="13"/>
  <c r="O33" i="13"/>
  <c r="Q33" i="13"/>
  <c r="G33" i="13"/>
  <c r="M19" i="13"/>
  <c r="K18" i="13"/>
  <c r="K19" i="13" s="1"/>
  <c r="F15" i="13"/>
  <c r="R15" i="13" s="1"/>
  <c r="K33" i="13"/>
  <c r="K7" i="13"/>
  <c r="F18" i="13"/>
  <c r="H18" i="13"/>
  <c r="H19" i="13" s="1"/>
  <c r="J18" i="13"/>
  <c r="J19" i="13" s="1"/>
  <c r="P18" i="13"/>
  <c r="P19" i="13" s="1"/>
  <c r="J33" i="13"/>
  <c r="G18" i="13"/>
  <c r="G19" i="13" s="1"/>
  <c r="Q18" i="13"/>
  <c r="Q19" i="13" s="1"/>
  <c r="J7" i="13"/>
  <c r="R33" i="13" l="1"/>
  <c r="F19" i="13"/>
  <c r="R19" i="13" s="1"/>
  <c r="R18" i="13"/>
</calcChain>
</file>

<file path=xl/sharedStrings.xml><?xml version="1.0" encoding="utf-8"?>
<sst xmlns="http://schemas.openxmlformats.org/spreadsheetml/2006/main" count="297" uniqueCount="72">
  <si>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</si>
  <si>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</si>
  <si>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</si>
  <si>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</si>
  <si>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</si>
  <si>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</si>
  <si>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</si>
  <si>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</si>
  <si>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</si>
  <si>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10月</t>
  </si>
  <si>
    <t>戸数</t>
    <rPh sb="0" eb="2">
      <t>コスウ</t>
    </rPh>
    <phoneticPr fontId="2"/>
  </si>
  <si>
    <t>前年同月比</t>
    <rPh sb="0" eb="2">
      <t>ゼンネン</t>
    </rPh>
    <rPh sb="2" eb="5">
      <t>ドウゲツヒ</t>
    </rPh>
    <phoneticPr fontId="2"/>
  </si>
  <si>
    <t>11月</t>
  </si>
  <si>
    <t>12月</t>
  </si>
  <si>
    <t>平成17年</t>
    <rPh sb="0" eb="2">
      <t>ヘイセイ</t>
    </rPh>
    <rPh sb="4" eb="5">
      <t>ネン</t>
    </rPh>
    <phoneticPr fontId="2"/>
  </si>
  <si>
    <t>2月</t>
  </si>
  <si>
    <t>3月</t>
  </si>
  <si>
    <t>平成16年</t>
    <rPh sb="0" eb="2">
      <t>ヘイセイ</t>
    </rPh>
    <rPh sb="4" eb="5">
      <t>ネン</t>
    </rPh>
    <phoneticPr fontId="2"/>
  </si>
  <si>
    <t/>
  </si>
  <si>
    <t>4月</t>
  </si>
  <si>
    <t>5月</t>
  </si>
  <si>
    <t>新設住宅着工戸数</t>
  </si>
  <si>
    <t>持　　家</t>
  </si>
  <si>
    <t>貸　　家</t>
  </si>
  <si>
    <t>給与住宅</t>
  </si>
  <si>
    <t>分譲住宅</t>
  </si>
  <si>
    <t>新</t>
  </si>
  <si>
    <t>　木　　　造</t>
  </si>
  <si>
    <t>在　　来</t>
  </si>
  <si>
    <t>　</t>
  </si>
  <si>
    <t>プレハブ</t>
  </si>
  <si>
    <t>２ × ４</t>
  </si>
  <si>
    <t>　非　木　造</t>
  </si>
  <si>
    <t>設</t>
  </si>
  <si>
    <t>一 戸 建</t>
  </si>
  <si>
    <t>長 屋 建</t>
  </si>
  <si>
    <t>共同住宅</t>
  </si>
  <si>
    <t>住</t>
  </si>
  <si>
    <t>民間資金</t>
  </si>
  <si>
    <t>公　　営</t>
  </si>
  <si>
    <t>そ の 他</t>
  </si>
  <si>
    <t>宅</t>
  </si>
  <si>
    <t>うち一戸建</t>
    <rPh sb="2" eb="4">
      <t>イッコ</t>
    </rPh>
    <rPh sb="4" eb="5">
      <t>ダ</t>
    </rPh>
    <phoneticPr fontId="2"/>
  </si>
  <si>
    <t>新設住宅着工戸数(香川県)</t>
    <rPh sb="0" eb="2">
      <t>シンセツ</t>
    </rPh>
    <rPh sb="2" eb="4">
      <t>ジュウタク</t>
    </rPh>
    <rPh sb="4" eb="6">
      <t>チャッコウ</t>
    </rPh>
    <rPh sb="6" eb="8">
      <t>コスウ</t>
    </rPh>
    <rPh sb="9" eb="12">
      <t>カガワケン</t>
    </rPh>
    <phoneticPr fontId="2"/>
  </si>
  <si>
    <t>年計</t>
    <phoneticPr fontId="2"/>
  </si>
  <si>
    <t>月</t>
  </si>
  <si>
    <t>新設住宅床面積計：㎡</t>
  </si>
  <si>
    <t>同上対前年同月比：％</t>
    <phoneticPr fontId="2"/>
  </si>
  <si>
    <t>利用関係別
床面積　㎡</t>
    <rPh sb="1" eb="2">
      <t>ヨウ</t>
    </rPh>
    <rPh sb="2" eb="4">
      <t>カンケイ</t>
    </rPh>
    <rPh sb="4" eb="5">
      <t>ベツ</t>
    </rPh>
    <rPh sb="6" eb="9">
      <t>ユカメンセキ</t>
    </rPh>
    <phoneticPr fontId="2"/>
  </si>
  <si>
    <t>住宅金融機構</t>
    <rPh sb="0" eb="2">
      <t>ジュウタク</t>
    </rPh>
    <rPh sb="2" eb="4">
      <t>キンユウ</t>
    </rPh>
    <rPh sb="4" eb="6">
      <t>キコウ</t>
    </rPh>
    <phoneticPr fontId="2"/>
  </si>
  <si>
    <t>都市再生機構</t>
    <rPh sb="2" eb="4">
      <t>サイセイ</t>
    </rPh>
    <phoneticPr fontId="2"/>
  </si>
  <si>
    <t>うち長屋建・共同住宅等</t>
    <rPh sb="2" eb="4">
      <t>ナガヤ</t>
    </rPh>
    <rPh sb="4" eb="5">
      <t>タ</t>
    </rPh>
    <rPh sb="6" eb="8">
      <t>キョウドウ</t>
    </rPh>
    <rPh sb="8" eb="10">
      <t>ジュウタク</t>
    </rPh>
    <rPh sb="10" eb="11">
      <t>トウ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</si>
  <si>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</si>
  <si>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</si>
  <si>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新設住宅着工戸数(前年度)</t>
    <rPh sb="0" eb="2">
      <t>シンセツ</t>
    </rPh>
    <rPh sb="2" eb="4">
      <t>ジュウタク</t>
    </rPh>
    <rPh sb="9" eb="12">
      <t>ゼンネンド</t>
    </rPh>
    <phoneticPr fontId="2"/>
  </si>
  <si>
    <t>平成28年</t>
    <phoneticPr fontId="2"/>
  </si>
  <si>
    <t>利用関係別戸数（戸）</t>
    <rPh sb="0" eb="2">
      <t>リヨウ</t>
    </rPh>
    <rPh sb="2" eb="4">
      <t>カンケイ</t>
    </rPh>
    <rPh sb="4" eb="5">
      <t>ベツ</t>
    </rPh>
    <rPh sb="5" eb="7">
      <t>コスウ</t>
    </rPh>
    <rPh sb="8" eb="9">
      <t>コ</t>
    </rPh>
    <phoneticPr fontId="2"/>
  </si>
  <si>
    <t>構造別戸数（戸）</t>
    <rPh sb="0" eb="3">
      <t>コウゾウベツ</t>
    </rPh>
    <rPh sb="3" eb="5">
      <t>コスウ</t>
    </rPh>
    <rPh sb="6" eb="7">
      <t>コ</t>
    </rPh>
    <phoneticPr fontId="2"/>
  </si>
  <si>
    <t>建方別
戸数（戸）</t>
    <rPh sb="1" eb="2">
      <t>カタ</t>
    </rPh>
    <rPh sb="2" eb="3">
      <t>ベツ</t>
    </rPh>
    <rPh sb="4" eb="6">
      <t>コスウ</t>
    </rPh>
    <rPh sb="7" eb="8">
      <t>コ</t>
    </rPh>
    <phoneticPr fontId="2"/>
  </si>
  <si>
    <t>資金別戸数（戸）</t>
    <rPh sb="0" eb="3">
      <t>シキンベツ</t>
    </rPh>
    <rPh sb="3" eb="5">
      <t>コスウ</t>
    </rPh>
    <rPh sb="6" eb="7">
      <t>コ</t>
    </rPh>
    <phoneticPr fontId="2"/>
  </si>
  <si>
    <t>平成29年</t>
    <phoneticPr fontId="2"/>
  </si>
  <si>
    <t>平成30年</t>
    <phoneticPr fontId="2"/>
  </si>
  <si>
    <t>令和元年</t>
    <rPh sb="0" eb="2">
      <t>レイワ</t>
    </rPh>
    <rPh sb="2" eb="4">
      <t>ガンネン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</si>
  <si>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</si>
  <si>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</si>
  <si>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</si>
  <si>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</si>
  <si>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</si>
  <si>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香川県　令和7年新設住宅着工戸数</t>
    <rPh sb="0" eb="3">
      <t>カガワケン</t>
    </rPh>
    <rPh sb="7" eb="8">
      <t>ネン</t>
    </rPh>
    <rPh sb="8" eb="10">
      <t>シンセツ</t>
    </rPh>
    <rPh sb="10" eb="12">
      <t>ジュウタク</t>
    </rPh>
    <rPh sb="12" eb="14">
      <t>チャッコウ</t>
    </rPh>
    <rPh sb="14" eb="16">
      <t>コスウ</t>
    </rPh>
    <phoneticPr fontId="2"/>
  </si>
  <si>
    <t>＜令和7年１月～12月＞</t>
    <phoneticPr fontId="2"/>
  </si>
  <si>
    <t>令和7年1月</t>
    <rPh sb="2" eb="3">
      <t>ネン</t>
    </rPh>
    <phoneticPr fontId="2"/>
  </si>
  <si>
    <t>令和7年</t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</si>
</sst>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5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name val="ＭＳ 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4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" fillId="0" borderId="0"/>
    <xf numFmtId="0" fontId="23" fillId="17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176" fontId="0" fillId="0" borderId="10" xfId="0" applyNumberFormat="1" applyBorder="1">
      <alignment vertical="center"/>
    </xf>
    <xf numFmtId="0" fontId="3" fillId="0" borderId="0" xfId="43" applyFont="1" applyAlignment="1">
      <alignment vertical="center"/>
    </xf>
    <xf numFmtId="0" fontId="3" fillId="0" borderId="0" xfId="43" applyFont="1" applyAlignment="1">
      <alignment horizontal="left" vertical="center"/>
    </xf>
    <xf numFmtId="0" fontId="3" fillId="0" borderId="0" xfId="43" applyFont="1" applyAlignment="1">
      <alignment horizontal="distributed" vertical="center"/>
    </xf>
    <xf numFmtId="0" fontId="3" fillId="0" borderId="11" xfId="43" applyFont="1" applyBorder="1" applyAlignment="1">
      <alignment vertical="center"/>
    </xf>
    <xf numFmtId="0" fontId="3" fillId="0" borderId="11" xfId="43" applyFont="1" applyBorder="1" applyAlignment="1">
      <alignment horizontal="left" vertical="center"/>
    </xf>
    <xf numFmtId="0" fontId="3" fillId="0" borderId="0" xfId="43" applyFont="1" applyAlignment="1">
      <alignment horizontal="center" vertical="center"/>
    </xf>
    <xf numFmtId="0" fontId="3" fillId="0" borderId="12" xfId="43" applyFont="1" applyBorder="1" applyAlignment="1">
      <alignment horizontal="center" vertical="center"/>
    </xf>
    <xf numFmtId="0" fontId="3" fillId="18" borderId="13" xfId="43" applyFont="1" applyFill="1" applyBorder="1" applyAlignment="1">
      <alignment horizontal="center" vertical="center"/>
    </xf>
    <xf numFmtId="0" fontId="3" fillId="0" borderId="14" xfId="43" applyFont="1" applyBorder="1" applyAlignment="1">
      <alignment horizontal="center" vertical="center"/>
    </xf>
    <xf numFmtId="38" fontId="5" fillId="0" borderId="15" xfId="34" applyFont="1" applyBorder="1" applyAlignment="1" applyProtection="1">
      <alignment horizontal="right" vertical="center"/>
    </xf>
    <xf numFmtId="38" fontId="5" fillId="0" borderId="16" xfId="34" applyFont="1" applyBorder="1" applyAlignment="1" applyProtection="1">
      <alignment horizontal="right" vertical="center"/>
    </xf>
    <xf numFmtId="0" fontId="3" fillId="0" borderId="17" xfId="43" applyFont="1" applyBorder="1" applyAlignment="1">
      <alignment horizontal="left" vertical="center"/>
    </xf>
    <xf numFmtId="0" fontId="3" fillId="0" borderId="18" xfId="43" applyFont="1" applyBorder="1" applyAlignment="1">
      <alignment vertical="center"/>
    </xf>
    <xf numFmtId="38" fontId="5" fillId="0" borderId="19" xfId="34" applyFont="1" applyBorder="1" applyAlignment="1" applyProtection="1">
      <alignment horizontal="right" vertical="center"/>
    </xf>
    <xf numFmtId="38" fontId="5" fillId="0" borderId="20" xfId="34" applyFont="1" applyBorder="1" applyAlignment="1" applyProtection="1">
      <alignment horizontal="right" vertical="center"/>
    </xf>
    <xf numFmtId="38" fontId="5" fillId="0" borderId="21" xfId="34" applyFont="1" applyBorder="1" applyAlignment="1" applyProtection="1">
      <alignment horizontal="right" vertical="center"/>
    </xf>
    <xf numFmtId="38" fontId="5" fillId="18" borderId="22" xfId="34" applyFont="1" applyFill="1" applyBorder="1" applyAlignment="1" applyProtection="1">
      <alignment horizontal="right" vertical="center"/>
    </xf>
    <xf numFmtId="38" fontId="5" fillId="18" borderId="23" xfId="34" applyFont="1" applyFill="1" applyBorder="1" applyAlignment="1" applyProtection="1">
      <alignment horizontal="right" vertical="center"/>
    </xf>
    <xf numFmtId="0" fontId="3" fillId="0" borderId="24" xfId="43" applyFont="1" applyBorder="1" applyAlignment="1">
      <alignment horizontal="left" vertical="center"/>
    </xf>
    <xf numFmtId="38" fontId="5" fillId="0" borderId="25" xfId="34" applyFont="1" applyBorder="1" applyAlignment="1" applyProtection="1">
      <alignment horizontal="right" vertical="center"/>
    </xf>
    <xf numFmtId="38" fontId="5" fillId="0" borderId="26" xfId="34" applyFont="1" applyBorder="1" applyAlignment="1" applyProtection="1">
      <alignment horizontal="right" vertical="center"/>
    </xf>
    <xf numFmtId="38" fontId="5" fillId="0" borderId="27" xfId="34" applyFont="1" applyBorder="1" applyAlignment="1" applyProtection="1">
      <alignment horizontal="right" vertical="center"/>
    </xf>
    <xf numFmtId="38" fontId="5" fillId="18" borderId="28" xfId="34" applyFont="1" applyFill="1" applyBorder="1" applyAlignment="1" applyProtection="1">
      <alignment horizontal="right" vertical="center"/>
    </xf>
    <xf numFmtId="0" fontId="3" fillId="0" borderId="29" xfId="43" applyFont="1" applyBorder="1" applyAlignment="1">
      <alignment vertical="center"/>
    </xf>
    <xf numFmtId="0" fontId="3" fillId="0" borderId="30" xfId="43" applyFont="1" applyBorder="1" applyAlignment="1">
      <alignment horizontal="left" vertical="center"/>
    </xf>
    <xf numFmtId="0" fontId="3" fillId="0" borderId="31" xfId="43" applyFont="1" applyBorder="1" applyAlignment="1">
      <alignment vertical="center"/>
    </xf>
    <xf numFmtId="0" fontId="3" fillId="0" borderId="24" xfId="43" applyFont="1" applyBorder="1" applyAlignment="1">
      <alignment vertical="center"/>
    </xf>
    <xf numFmtId="0" fontId="6" fillId="0" borderId="0" xfId="43" applyFont="1" applyAlignment="1">
      <alignment vertical="center"/>
    </xf>
    <xf numFmtId="38" fontId="5" fillId="0" borderId="33" xfId="34" applyFont="1" applyBorder="1" applyAlignment="1" applyProtection="1">
      <alignment horizontal="right" vertical="center"/>
    </xf>
    <xf numFmtId="38" fontId="5" fillId="0" borderId="34" xfId="34" applyFont="1" applyBorder="1" applyAlignment="1" applyProtection="1">
      <alignment horizontal="right" vertical="center"/>
    </xf>
    <xf numFmtId="0" fontId="3" fillId="0" borderId="0" xfId="43" quotePrefix="1" applyFont="1" applyAlignment="1">
      <alignment vertical="center"/>
    </xf>
    <xf numFmtId="0" fontId="3" fillId="0" borderId="35" xfId="43" applyFont="1" applyBorder="1" applyAlignment="1">
      <alignment horizontal="center" vertical="center"/>
    </xf>
    <xf numFmtId="38" fontId="5" fillId="18" borderId="35" xfId="34" applyFont="1" applyFill="1" applyBorder="1" applyAlignment="1" applyProtection="1">
      <alignment horizontal="right" vertical="center"/>
    </xf>
    <xf numFmtId="176" fontId="5" fillId="18" borderId="37" xfId="28" applyNumberFormat="1" applyFont="1" applyFill="1" applyBorder="1" applyAlignment="1" applyProtection="1">
      <alignment horizontal="right" vertical="center"/>
    </xf>
    <xf numFmtId="176" fontId="5" fillId="18" borderId="38" xfId="28" applyNumberFormat="1" applyFont="1" applyFill="1" applyBorder="1" applyAlignment="1" applyProtection="1">
      <alignment horizontal="right" vertical="center"/>
    </xf>
    <xf numFmtId="176" fontId="5" fillId="18" borderId="39" xfId="28" applyNumberFormat="1" applyFont="1" applyFill="1" applyBorder="1" applyAlignment="1" applyProtection="1">
      <alignment horizontal="right" vertical="center"/>
    </xf>
    <xf numFmtId="176" fontId="5" fillId="18" borderId="40" xfId="28" applyNumberFormat="1" applyFont="1" applyFill="1" applyBorder="1" applyAlignment="1" applyProtection="1">
      <alignment horizontal="right" vertical="center"/>
    </xf>
    <xf numFmtId="0" fontId="3" fillId="0" borderId="31" xfId="43" applyFont="1" applyBorder="1" applyAlignment="1">
      <alignment horizontal="left" vertical="center"/>
    </xf>
    <xf numFmtId="38" fontId="5" fillId="18" borderId="41" xfId="34" applyFont="1" applyFill="1" applyBorder="1" applyAlignment="1" applyProtection="1">
      <alignment horizontal="right" vertical="center"/>
    </xf>
    <xf numFmtId="0" fontId="3" fillId="0" borderId="30" xfId="43" applyFont="1" applyBorder="1" applyAlignment="1">
      <alignment vertical="center" shrinkToFit="1"/>
    </xf>
    <xf numFmtId="0" fontId="3" fillId="0" borderId="42" xfId="43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44" xfId="43" applyFont="1" applyBorder="1" applyAlignment="1">
      <alignment horizontal="center" vertical="center"/>
    </xf>
    <xf numFmtId="0" fontId="3" fillId="0" borderId="45" xfId="43" applyFont="1" applyBorder="1" applyAlignment="1">
      <alignment horizontal="center" vertical="center"/>
    </xf>
    <xf numFmtId="0" fontId="4" fillId="0" borderId="0" xfId="43" applyFont="1" applyAlignment="1">
      <alignment horizontal="right" vertical="center"/>
    </xf>
    <xf numFmtId="38" fontId="3" fillId="0" borderId="0" xfId="43" applyNumberFormat="1" applyFont="1" applyAlignment="1">
      <alignment vertical="center"/>
    </xf>
    <xf numFmtId="38" fontId="5" fillId="0" borderId="20" xfId="34" applyFont="1" applyFill="1" applyBorder="1" applyAlignment="1" applyProtection="1">
      <alignment horizontal="right" vertical="center"/>
    </xf>
    <xf numFmtId="38" fontId="5" fillId="0" borderId="26" xfId="34" applyFont="1" applyFill="1" applyBorder="1" applyAlignment="1" applyProtection="1">
      <alignment horizontal="right" vertical="center"/>
    </xf>
    <xf numFmtId="38" fontId="5" fillId="0" borderId="21" xfId="34" applyFont="1" applyFill="1" applyBorder="1" applyAlignment="1" applyProtection="1">
      <alignment horizontal="right" vertical="center"/>
    </xf>
    <xf numFmtId="38" fontId="5" fillId="0" borderId="27" xfId="34" applyFont="1" applyFill="1" applyBorder="1" applyAlignment="1" applyProtection="1">
      <alignment horizontal="right" vertical="center"/>
    </xf>
    <xf numFmtId="38" fontId="5" fillId="0" borderId="34" xfId="34" applyFont="1" applyFill="1" applyBorder="1" applyAlignment="1" applyProtection="1">
      <alignment horizontal="right" vertical="center"/>
    </xf>
    <xf numFmtId="0" fontId="3" fillId="0" borderId="46" xfId="43" applyFont="1" applyBorder="1" applyAlignment="1">
      <alignment horizontal="center" vertical="center"/>
    </xf>
    <xf numFmtId="38" fontId="5" fillId="0" borderId="47" xfId="34" applyFont="1" applyBorder="1" applyAlignment="1" applyProtection="1">
      <alignment horizontal="right" vertical="center"/>
    </xf>
    <xf numFmtId="38" fontId="5" fillId="0" borderId="39" xfId="34" applyFont="1" applyBorder="1" applyAlignment="1" applyProtection="1">
      <alignment horizontal="right" vertical="center"/>
    </xf>
    <xf numFmtId="38" fontId="5" fillId="18" borderId="48" xfId="34" applyFont="1" applyFill="1" applyBorder="1" applyAlignment="1" applyProtection="1">
      <alignment horizontal="right" vertical="center"/>
    </xf>
    <xf numFmtId="38" fontId="5" fillId="18" borderId="13" xfId="34" applyFont="1" applyFill="1" applyBorder="1" applyAlignment="1" applyProtection="1">
      <alignment horizontal="right" vertical="center"/>
    </xf>
    <xf numFmtId="0" fontId="0" fillId="0" borderId="0" xfId="0" quotePrefix="1">
      <alignment vertical="center"/>
    </xf>
    <xf numFmtId="38" fontId="0" fillId="0" borderId="10" xfId="0" applyNumberFormat="1" applyBorder="1">
      <alignment vertical="center"/>
    </xf>
    <xf numFmtId="38" fontId="5" fillId="0" borderId="18" xfId="34" applyFont="1" applyBorder="1" applyAlignment="1" applyProtection="1">
      <alignment horizontal="right" vertical="center"/>
    </xf>
    <xf numFmtId="38" fontId="5" fillId="0" borderId="66" xfId="34" applyFont="1" applyBorder="1" applyAlignment="1" applyProtection="1">
      <alignment horizontal="right" vertical="center"/>
    </xf>
    <xf numFmtId="0" fontId="3" fillId="0" borderId="68" xfId="43" quotePrefix="1" applyFont="1" applyBorder="1" applyAlignment="1">
      <alignment horizontal="center" vertical="center"/>
    </xf>
    <xf numFmtId="38" fontId="5" fillId="0" borderId="69" xfId="34" applyFont="1" applyBorder="1" applyAlignment="1" applyProtection="1">
      <alignment horizontal="right" vertical="center"/>
    </xf>
    <xf numFmtId="176" fontId="5" fillId="18" borderId="70" xfId="34" applyNumberFormat="1" applyFont="1" applyFill="1" applyBorder="1" applyAlignment="1" applyProtection="1">
      <alignment horizontal="right" vertical="center"/>
    </xf>
    <xf numFmtId="0" fontId="3" fillId="0" borderId="72" xfId="43" applyFont="1" applyBorder="1" applyAlignment="1">
      <alignment vertical="center"/>
    </xf>
    <xf numFmtId="38" fontId="5" fillId="0" borderId="71" xfId="34" applyFont="1" applyBorder="1" applyAlignment="1" applyProtection="1">
      <alignment horizontal="right" vertical="center"/>
    </xf>
    <xf numFmtId="0" fontId="3" fillId="0" borderId="73" xfId="43" applyFont="1" applyBorder="1" applyAlignment="1">
      <alignment vertical="center"/>
    </xf>
    <xf numFmtId="0" fontId="3" fillId="0" borderId="74" xfId="43" applyFont="1" applyBorder="1" applyAlignment="1">
      <alignment vertical="center" shrinkToFit="1"/>
    </xf>
    <xf numFmtId="38" fontId="5" fillId="0" borderId="49" xfId="34" applyFont="1" applyBorder="1" applyAlignment="1" applyProtection="1">
      <alignment horizontal="right" vertical="center"/>
    </xf>
    <xf numFmtId="38" fontId="5" fillId="0" borderId="67" xfId="34" applyFont="1" applyBorder="1" applyAlignment="1" applyProtection="1">
      <alignment horizontal="right" vertical="center"/>
    </xf>
    <xf numFmtId="0" fontId="3" fillId="0" borderId="74" xfId="43" quotePrefix="1" applyFont="1" applyBorder="1" applyAlignment="1">
      <alignment horizontal="left" vertical="center"/>
    </xf>
    <xf numFmtId="38" fontId="5" fillId="0" borderId="43" xfId="34" applyFont="1" applyBorder="1" applyAlignment="1" applyProtection="1">
      <alignment horizontal="right" vertical="center"/>
    </xf>
    <xf numFmtId="0" fontId="3" fillId="0" borderId="74" xfId="43" applyFont="1" applyBorder="1" applyAlignment="1">
      <alignment horizontal="left" vertical="center"/>
    </xf>
    <xf numFmtId="0" fontId="3" fillId="0" borderId="75" xfId="43" applyFont="1" applyBorder="1" applyAlignment="1">
      <alignment vertical="center"/>
    </xf>
    <xf numFmtId="0" fontId="3" fillId="0" borderId="76" xfId="43" applyFont="1" applyBorder="1" applyAlignment="1">
      <alignment vertical="center"/>
    </xf>
    <xf numFmtId="38" fontId="5" fillId="0" borderId="50" xfId="34" applyFont="1" applyBorder="1" applyAlignment="1" applyProtection="1">
      <alignment horizontal="right" vertical="center"/>
    </xf>
    <xf numFmtId="0" fontId="3" fillId="0" borderId="73" xfId="43" applyFont="1" applyBorder="1" applyAlignment="1">
      <alignment vertical="center" shrinkToFit="1"/>
    </xf>
    <xf numFmtId="38" fontId="5" fillId="0" borderId="77" xfId="34" applyFont="1" applyBorder="1" applyAlignment="1" applyProtection="1">
      <alignment horizontal="right" vertical="center"/>
    </xf>
    <xf numFmtId="38" fontId="5" fillId="0" borderId="79" xfId="34" applyFont="1" applyBorder="1" applyAlignment="1" applyProtection="1">
      <alignment horizontal="right" vertical="center"/>
    </xf>
    <xf numFmtId="38" fontId="5" fillId="0" borderId="80" xfId="34" applyFont="1" applyBorder="1" applyAlignment="1" applyProtection="1">
      <alignment horizontal="right" vertical="center"/>
    </xf>
    <xf numFmtId="38" fontId="5" fillId="0" borderId="78" xfId="34" applyFont="1" applyBorder="1" applyAlignment="1" applyProtection="1">
      <alignment horizontal="right" vertical="center"/>
    </xf>
    <xf numFmtId="38" fontId="5" fillId="0" borderId="10" xfId="34" applyFont="1" applyBorder="1" applyAlignment="1" applyProtection="1">
      <alignment horizontal="right" vertical="center"/>
    </xf>
    <xf numFmtId="38" fontId="5" fillId="0" borderId="10" xfId="0" applyNumberFormat="1" applyFont="1" applyBorder="1">
      <alignment vertical="center"/>
    </xf>
    <xf numFmtId="38" fontId="0" fillId="0" borderId="0" xfId="0" applyNumberFormat="1">
      <alignment vertical="center"/>
    </xf>
    <xf numFmtId="0" fontId="0" fillId="19" borderId="0" xfId="0" applyFill="1">
      <alignment vertical="center"/>
    </xf>
    <xf numFmtId="0" fontId="0" fillId="19" borderId="10" xfId="0" applyFill="1" applyBorder="1" applyAlignment="1">
      <alignment horizontal="center" vertical="center"/>
    </xf>
    <xf numFmtId="38" fontId="0" fillId="19" borderId="10" xfId="0" applyNumberFormat="1" applyFill="1" applyBorder="1">
      <alignment vertical="center"/>
    </xf>
    <xf numFmtId="0" fontId="3" fillId="0" borderId="32" xfId="43" applyFont="1" applyBorder="1" applyAlignment="1">
      <alignment horizontal="center" vertical="center" shrinkToFit="1"/>
    </xf>
    <xf numFmtId="0" fontId="3" fillId="0" borderId="62" xfId="43" applyFont="1" applyBorder="1" applyAlignment="1">
      <alignment horizontal="center" vertical="center" shrinkToFit="1"/>
    </xf>
    <xf numFmtId="0" fontId="3" fillId="0" borderId="63" xfId="43" applyFont="1" applyBorder="1" applyAlignment="1">
      <alignment horizontal="center" vertical="center" shrinkToFit="1"/>
    </xf>
    <xf numFmtId="0" fontId="3" fillId="0" borderId="64" xfId="43" applyFont="1" applyBorder="1" applyAlignment="1">
      <alignment horizontal="center" vertical="center"/>
    </xf>
    <xf numFmtId="0" fontId="3" fillId="0" borderId="65" xfId="43" applyFont="1" applyBorder="1" applyAlignment="1">
      <alignment horizontal="center" vertical="center"/>
    </xf>
    <xf numFmtId="0" fontId="3" fillId="0" borderId="51" xfId="43" applyFont="1" applyBorder="1" applyAlignment="1">
      <alignment horizontal="center" vertical="center" textRotation="255"/>
    </xf>
    <xf numFmtId="0" fontId="3" fillId="0" borderId="52" xfId="43" applyFont="1" applyBorder="1" applyAlignment="1">
      <alignment horizontal="center" vertical="center" textRotation="255"/>
    </xf>
    <xf numFmtId="0" fontId="3" fillId="0" borderId="14" xfId="43" applyFont="1" applyBorder="1" applyAlignment="1">
      <alignment horizontal="center" vertical="center" textRotation="255"/>
    </xf>
    <xf numFmtId="0" fontId="3" fillId="0" borderId="53" xfId="43" applyFont="1" applyBorder="1" applyAlignment="1">
      <alignment horizontal="center" vertical="center" textRotation="255"/>
    </xf>
    <xf numFmtId="0" fontId="3" fillId="0" borderId="54" xfId="43" applyFont="1" applyBorder="1" applyAlignment="1">
      <alignment horizontal="center" vertical="center" textRotation="255"/>
    </xf>
    <xf numFmtId="0" fontId="3" fillId="0" borderId="55" xfId="43" applyFont="1" applyBorder="1" applyAlignment="1">
      <alignment horizontal="center" vertical="center" textRotation="255"/>
    </xf>
    <xf numFmtId="0" fontId="3" fillId="0" borderId="51" xfId="43" applyFont="1" applyBorder="1" applyAlignment="1">
      <alignment horizontal="center" vertical="center" textRotation="255" wrapText="1"/>
    </xf>
    <xf numFmtId="0" fontId="24" fillId="0" borderId="0" xfId="43" applyFont="1" applyAlignment="1">
      <alignment horizontal="center" vertical="center"/>
    </xf>
    <xf numFmtId="0" fontId="3" fillId="0" borderId="11" xfId="43" applyFont="1" applyBorder="1" applyAlignment="1">
      <alignment horizontal="left" vertical="center"/>
    </xf>
    <xf numFmtId="0" fontId="3" fillId="0" borderId="56" xfId="43" applyFont="1" applyBorder="1" applyAlignment="1">
      <alignment horizontal="center" vertical="center"/>
    </xf>
    <xf numFmtId="0" fontId="3" fillId="0" borderId="57" xfId="43" applyFont="1" applyBorder="1" applyAlignment="1">
      <alignment horizontal="center" vertical="center"/>
    </xf>
    <xf numFmtId="0" fontId="3" fillId="0" borderId="58" xfId="43" applyFont="1" applyBorder="1" applyAlignment="1">
      <alignment horizontal="center" vertical="center"/>
    </xf>
    <xf numFmtId="0" fontId="3" fillId="18" borderId="36" xfId="43" applyFont="1" applyFill="1" applyBorder="1" applyAlignment="1">
      <alignment horizontal="center" vertical="center"/>
    </xf>
    <xf numFmtId="0" fontId="3" fillId="18" borderId="59" xfId="43" applyFont="1" applyFill="1" applyBorder="1" applyAlignment="1">
      <alignment horizontal="center" vertical="center"/>
    </xf>
    <xf numFmtId="0" fontId="3" fillId="18" borderId="60" xfId="43" applyFont="1" applyFill="1" applyBorder="1" applyAlignment="1">
      <alignment horizontal="center" vertical="center"/>
    </xf>
    <xf numFmtId="0" fontId="3" fillId="0" borderId="44" xfId="43" applyFont="1" applyBorder="1" applyAlignment="1">
      <alignment horizontal="center" vertical="center"/>
    </xf>
    <xf numFmtId="0" fontId="3" fillId="0" borderId="45" xfId="43" applyFont="1" applyBorder="1" applyAlignment="1">
      <alignment horizontal="center" vertical="center"/>
    </xf>
    <xf numFmtId="0" fontId="3" fillId="0" borderId="61" xfId="43" applyFont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00001197" xfId="43" xr:uid="{00000000-0005-0000-0000-00002B000000}"/>
    <cellStyle name="良い" xfId="44" builtinId="26" customBuiltin="1"/>
  </cellStyles>
  <dxfs count="0"/>
  <tableStyles count="0" defaultTableStyle="TableStyleMedium2" defaultPivotStyle="PivotStyleLight16"/>
  <colors>
    <mruColors>
      <color rgb="FFFFFF99"/>
      <color rgb="FFFFFF66"/>
      <color rgb="FF333333"/>
      <color rgb="FFFF9966"/>
      <color rgb="FFFFCC99"/>
      <color rgb="FFFFCCCC"/>
      <color rgb="FFCCECFF"/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香川県　令和</a:t>
            </a:r>
            <a:r>
              <a:rPr lang="en-US" altLang="ja-JP" sz="1200"/>
              <a:t>7</a:t>
            </a:r>
            <a:r>
              <a:rPr lang="ja-JP" altLang="en-US" sz="1200"/>
              <a:t>年新設住宅着工戸数（対前年同月比）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新設住宅着工戸数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月別!$F$4:$Q$4</c:f>
              <c:strCache>
                <c:ptCount val="12"/>
                <c:pt idx="0">
                  <c:v>令和7年1月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月別!$F$6:$Q$6</c:f>
              <c:numCache>
                <c:formatCode>#,##0_);[Red]\(#,##0\)</c:formatCode>
                <c:ptCount val="12"/>
                <c:pt idx="0">
                  <c:v>153</c:v>
                </c:pt>
                <c:pt idx="1">
                  <c:v>510</c:v>
                </c:pt>
                <c:pt idx="2">
                  <c:v>663</c:v>
                </c:pt>
                <c:pt idx="3">
                  <c:v>130</c:v>
                </c:pt>
                <c:pt idx="4">
                  <c:v>229</c:v>
                </c:pt>
                <c:pt idx="5">
                  <c:v>458</c:v>
                </c:pt>
                <c:pt idx="6">
                  <c:v>296</c:v>
                </c:pt>
                <c:pt idx="7">
                  <c:v>298</c:v>
                </c:pt>
                <c:pt idx="8">
                  <c:v>296</c:v>
                </c:pt>
                <c:pt idx="9">
                  <c:v>329</c:v>
                </c:pt>
                <c:pt idx="10">
                  <c:v>320</c:v>
                </c:pt>
                <c:pt idx="11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B6-431E-9322-F3667757E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887320"/>
        <c:axId val="224884968"/>
      </c:barChart>
      <c:lineChart>
        <c:grouping val="standard"/>
        <c:varyColors val="0"/>
        <c:ser>
          <c:idx val="1"/>
          <c:order val="1"/>
          <c:tx>
            <c:v>新設住宅着工戸数　前年同月比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月別!$F$7:$Q$7</c:f>
              <c:numCache>
                <c:formatCode>0.0%</c:formatCode>
                <c:ptCount val="12"/>
                <c:pt idx="0">
                  <c:v>0.32484076433121017</c:v>
                </c:pt>
                <c:pt idx="1">
                  <c:v>1.4571428571428571</c:v>
                </c:pt>
                <c:pt idx="2">
                  <c:v>1.6616541353383458</c:v>
                </c:pt>
                <c:pt idx="3">
                  <c:v>0.37681159420289856</c:v>
                </c:pt>
                <c:pt idx="4">
                  <c:v>0.49247311827956991</c:v>
                </c:pt>
                <c:pt idx="5">
                  <c:v>1.1773778920308484</c:v>
                </c:pt>
                <c:pt idx="6">
                  <c:v>0.77083333333333337</c:v>
                </c:pt>
                <c:pt idx="7">
                  <c:v>0.73218673218673214</c:v>
                </c:pt>
                <c:pt idx="8">
                  <c:v>0.74371859296482412</c:v>
                </c:pt>
                <c:pt idx="9">
                  <c:v>0.75981524249422627</c:v>
                </c:pt>
                <c:pt idx="10">
                  <c:v>0.82262210796915169</c:v>
                </c:pt>
                <c:pt idx="11">
                  <c:v>0.68090452261306533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B6-431E-9322-F3667757E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886536"/>
        <c:axId val="224883792"/>
      </c:lineChart>
      <c:catAx>
        <c:axId val="224887320"/>
        <c:scaling>
          <c:orientation val="minMax"/>
        </c:scaling>
        <c:delete val="0"/>
        <c:axPos val="b"/>
        <c:numFmt formatCode="m&quot;月&quot;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4884968"/>
        <c:crosses val="autoZero"/>
        <c:auto val="1"/>
        <c:lblAlgn val="ctr"/>
        <c:lblOffset val="100"/>
        <c:noMultiLvlLbl val="0"/>
      </c:catAx>
      <c:valAx>
        <c:axId val="22488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4887320"/>
        <c:crosses val="autoZero"/>
        <c:crossBetween val="between"/>
      </c:valAx>
      <c:valAx>
        <c:axId val="224883792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対前年同月比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4886536"/>
        <c:crosses val="max"/>
        <c:crossBetween val="between"/>
      </c:valAx>
      <c:catAx>
        <c:axId val="224886536"/>
        <c:scaling>
          <c:orientation val="minMax"/>
        </c:scaling>
        <c:delete val="1"/>
        <c:axPos val="b"/>
        <c:majorTickMark val="none"/>
        <c:minorTickMark val="none"/>
        <c:tickLblPos val="nextTo"/>
        <c:crossAx val="2248837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>
                <a:solidFill>
                  <a:schemeClr val="tx1">
                    <a:lumMod val="65000"/>
                    <a:lumOff val="35000"/>
                  </a:schemeClr>
                </a:solidFill>
              </a:rPr>
              <a:t>香川県　新設住宅着工戸数（対前年同月比）</a:t>
            </a:r>
            <a:r>
              <a:rPr lang="en-US" altLang="ja-JP" sz="1200">
                <a:solidFill>
                  <a:schemeClr val="tx1">
                    <a:lumMod val="65000"/>
                    <a:lumOff val="35000"/>
                  </a:schemeClr>
                </a:solidFill>
              </a:rPr>
              <a:t>【R3</a:t>
            </a:r>
            <a:r>
              <a:rPr lang="ja-JP" altLang="en-US" sz="1200">
                <a:solidFill>
                  <a:schemeClr val="tx1">
                    <a:lumMod val="65000"/>
                    <a:lumOff val="35000"/>
                  </a:schemeClr>
                </a:solidFill>
              </a:rPr>
              <a:t>年～</a:t>
            </a:r>
            <a:r>
              <a:rPr lang="en-US" altLang="ja-JP" sz="1200">
                <a:solidFill>
                  <a:schemeClr val="tx1">
                    <a:lumMod val="65000"/>
                    <a:lumOff val="35000"/>
                  </a:schemeClr>
                </a:solidFill>
              </a:rPr>
              <a:t>R7</a:t>
            </a:r>
            <a:r>
              <a:rPr lang="ja-JP" altLang="en-US" sz="1200">
                <a:solidFill>
                  <a:schemeClr val="tx1">
                    <a:lumMod val="65000"/>
                    <a:lumOff val="35000"/>
                  </a:schemeClr>
                </a:solidFill>
              </a:rPr>
              <a:t>年</a:t>
            </a:r>
            <a:r>
              <a:rPr lang="en-US" altLang="ja-JP" sz="1200">
                <a:solidFill>
                  <a:schemeClr val="tx1">
                    <a:lumMod val="65000"/>
                    <a:lumOff val="35000"/>
                  </a:schemeClr>
                </a:solidFill>
              </a:rPr>
              <a:t>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新設住宅着工戸数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参照ｼｰﾄ!$A$109:$B$168</c:f>
              <c:multiLvlStrCache>
                <c:ptCount val="60"/>
                <c:lvl>
                  <c:pt idx="0">
                    <c:v>1月</c:v>
                  </c:pt>
                  <c:pt idx="1">
                    <c:v>2月</c:v>
                  </c:pt>
                  <c:pt idx="2">
                    <c:v>3月</c:v>
                  </c:pt>
                  <c:pt idx="3">
                    <c:v>4月</c:v>
                  </c:pt>
                  <c:pt idx="4">
                    <c:v>5月</c:v>
                  </c:pt>
                  <c:pt idx="5">
                    <c:v>6月</c:v>
                  </c:pt>
                  <c:pt idx="6">
                    <c:v>7月</c:v>
                  </c:pt>
                  <c:pt idx="7">
                    <c:v>8月</c:v>
                  </c:pt>
                  <c:pt idx="8">
                    <c:v>9月</c:v>
                  </c:pt>
                  <c:pt idx="9">
                    <c:v>10月</c:v>
                  </c:pt>
                  <c:pt idx="10">
                    <c:v>11月</c:v>
                  </c:pt>
                  <c:pt idx="11">
                    <c:v>12月</c:v>
                  </c:pt>
                  <c:pt idx="12">
                    <c:v>1月</c:v>
                  </c:pt>
                  <c:pt idx="13">
                    <c:v>2月</c:v>
                  </c:pt>
                  <c:pt idx="14">
                    <c:v>3月</c:v>
                  </c:pt>
                  <c:pt idx="15">
                    <c:v>4月</c:v>
                  </c:pt>
                  <c:pt idx="16">
                    <c:v>5月</c:v>
                  </c:pt>
                  <c:pt idx="17">
                    <c:v>6月</c:v>
                  </c:pt>
                  <c:pt idx="18">
                    <c:v>7月</c:v>
                  </c:pt>
                  <c:pt idx="19">
                    <c:v>8月</c:v>
                  </c:pt>
                  <c:pt idx="20">
                    <c:v>9月</c:v>
                  </c:pt>
                  <c:pt idx="21">
                    <c:v>10月</c:v>
                  </c:pt>
                  <c:pt idx="22">
                    <c:v>11月</c:v>
                  </c:pt>
                  <c:pt idx="23">
                    <c:v>12月</c:v>
                  </c:pt>
                  <c:pt idx="24">
                    <c:v>1月</c:v>
                  </c:pt>
                  <c:pt idx="25">
                    <c:v>2月</c:v>
                  </c:pt>
                  <c:pt idx="26">
                    <c:v>3月</c:v>
                  </c:pt>
                  <c:pt idx="27">
                    <c:v>4月</c:v>
                  </c:pt>
                  <c:pt idx="28">
                    <c:v>5月</c:v>
                  </c:pt>
                  <c:pt idx="29">
                    <c:v>6月</c:v>
                  </c:pt>
                  <c:pt idx="30">
                    <c:v>7月</c:v>
                  </c:pt>
                  <c:pt idx="31">
                    <c:v>8月</c:v>
                  </c:pt>
                  <c:pt idx="32">
                    <c:v>9月</c:v>
                  </c:pt>
                  <c:pt idx="33">
                    <c:v>10月</c:v>
                  </c:pt>
                  <c:pt idx="34">
                    <c:v>11月</c:v>
                  </c:pt>
                  <c:pt idx="35">
                    <c:v>12月</c:v>
                  </c:pt>
                  <c:pt idx="36">
                    <c:v>1月</c:v>
                  </c:pt>
                  <c:pt idx="37">
                    <c:v>2月</c:v>
                  </c:pt>
                  <c:pt idx="38">
                    <c:v>3月</c:v>
                  </c:pt>
                  <c:pt idx="39">
                    <c:v>4月</c:v>
                  </c:pt>
                  <c:pt idx="40">
                    <c:v>5月</c:v>
                  </c:pt>
                  <c:pt idx="41">
                    <c:v>6月</c:v>
                  </c:pt>
                  <c:pt idx="42">
                    <c:v>7月</c:v>
                  </c:pt>
                  <c:pt idx="43">
                    <c:v>8月</c:v>
                  </c:pt>
                  <c:pt idx="44">
                    <c:v>9月</c:v>
                  </c:pt>
                  <c:pt idx="45">
                    <c:v>10月</c:v>
                  </c:pt>
                  <c:pt idx="46">
                    <c:v>11月</c:v>
                  </c:pt>
                  <c:pt idx="47">
                    <c:v>12月</c:v>
                  </c:pt>
                  <c:pt idx="48">
                    <c:v>1月</c:v>
                  </c:pt>
                  <c:pt idx="49">
                    <c:v>2月</c:v>
                  </c:pt>
                  <c:pt idx="50">
                    <c:v>3月</c:v>
                  </c:pt>
                  <c:pt idx="51">
                    <c:v>4月</c:v>
                  </c:pt>
                  <c:pt idx="52">
                    <c:v>5月</c:v>
                  </c:pt>
                  <c:pt idx="53">
                    <c:v>6月</c:v>
                  </c:pt>
                  <c:pt idx="54">
                    <c:v>7月</c:v>
                  </c:pt>
                  <c:pt idx="55">
                    <c:v>8月</c:v>
                  </c:pt>
                  <c:pt idx="56">
                    <c:v>9月</c:v>
                  </c:pt>
                  <c:pt idx="57">
                    <c:v>10月</c:v>
                  </c:pt>
                  <c:pt idx="58">
                    <c:v>11月</c:v>
                  </c:pt>
                  <c:pt idx="59">
                    <c:v>12月</c:v>
                  </c:pt>
                </c:lvl>
                <c:lvl>
                  <c:pt idx="0">
                    <c:v>令和3年</c:v>
                  </c:pt>
                  <c:pt idx="12">
                    <c:v>令和4年</c:v>
                  </c:pt>
                  <c:pt idx="24">
                    <c:v>令和5年</c:v>
                  </c:pt>
                  <c:pt idx="36">
                    <c:v>令和6年</c:v>
                  </c:pt>
                  <c:pt idx="48">
                    <c:v>令和7年</c:v>
                  </c:pt>
                </c:lvl>
              </c:multiLvlStrCache>
            </c:multiLvlStrRef>
          </c:cat>
          <c:val>
            <c:numRef>
              <c:f>参照ｼｰﾄ!$C$109:$C$168</c:f>
              <c:numCache>
                <c:formatCode>#,##0_);[Red]\(#,##0\)</c:formatCode>
                <c:ptCount val="60"/>
                <c:pt idx="0">
                  <c:v>359</c:v>
                </c:pt>
                <c:pt idx="1">
                  <c:v>408</c:v>
                </c:pt>
                <c:pt idx="2">
                  <c:v>389</c:v>
                </c:pt>
                <c:pt idx="3">
                  <c:v>602</c:v>
                </c:pt>
                <c:pt idx="4">
                  <c:v>449</c:v>
                </c:pt>
                <c:pt idx="5">
                  <c:v>427</c:v>
                </c:pt>
                <c:pt idx="6">
                  <c:v>650</c:v>
                </c:pt>
                <c:pt idx="7">
                  <c:v>520</c:v>
                </c:pt>
                <c:pt idx="8">
                  <c:v>457</c:v>
                </c:pt>
                <c:pt idx="9">
                  <c:v>439</c:v>
                </c:pt>
                <c:pt idx="10">
                  <c:v>641</c:v>
                </c:pt>
                <c:pt idx="11">
                  <c:v>377</c:v>
                </c:pt>
                <c:pt idx="12">
                  <c:v>308</c:v>
                </c:pt>
                <c:pt idx="13">
                  <c:v>398</c:v>
                </c:pt>
                <c:pt idx="14">
                  <c:v>444</c:v>
                </c:pt>
                <c:pt idx="15">
                  <c:v>542</c:v>
                </c:pt>
                <c:pt idx="16">
                  <c:v>364</c:v>
                </c:pt>
                <c:pt idx="17">
                  <c:v>561</c:v>
                </c:pt>
                <c:pt idx="18">
                  <c:v>521</c:v>
                </c:pt>
                <c:pt idx="19">
                  <c:v>493</c:v>
                </c:pt>
                <c:pt idx="20">
                  <c:v>502</c:v>
                </c:pt>
                <c:pt idx="21">
                  <c:v>378</c:v>
                </c:pt>
                <c:pt idx="22">
                  <c:v>373</c:v>
                </c:pt>
                <c:pt idx="23">
                  <c:v>314</c:v>
                </c:pt>
                <c:pt idx="24">
                  <c:v>571</c:v>
                </c:pt>
                <c:pt idx="25">
                  <c:v>407</c:v>
                </c:pt>
                <c:pt idx="26">
                  <c:v>408</c:v>
                </c:pt>
                <c:pt idx="27">
                  <c:v>303</c:v>
                </c:pt>
                <c:pt idx="28">
                  <c:v>529</c:v>
                </c:pt>
                <c:pt idx="29">
                  <c:v>423</c:v>
                </c:pt>
                <c:pt idx="30">
                  <c:v>413</c:v>
                </c:pt>
                <c:pt idx="31">
                  <c:v>555</c:v>
                </c:pt>
                <c:pt idx="32">
                  <c:v>432</c:v>
                </c:pt>
                <c:pt idx="33">
                  <c:v>427</c:v>
                </c:pt>
                <c:pt idx="34">
                  <c:v>369</c:v>
                </c:pt>
                <c:pt idx="35">
                  <c:v>442</c:v>
                </c:pt>
                <c:pt idx="36">
                  <c:v>471</c:v>
                </c:pt>
                <c:pt idx="37">
                  <c:v>350</c:v>
                </c:pt>
                <c:pt idx="38">
                  <c:v>399</c:v>
                </c:pt>
                <c:pt idx="39">
                  <c:v>345</c:v>
                </c:pt>
                <c:pt idx="40">
                  <c:v>465</c:v>
                </c:pt>
                <c:pt idx="41">
                  <c:v>389</c:v>
                </c:pt>
                <c:pt idx="42">
                  <c:v>384</c:v>
                </c:pt>
                <c:pt idx="43">
                  <c:v>407</c:v>
                </c:pt>
                <c:pt idx="44">
                  <c:v>398</c:v>
                </c:pt>
                <c:pt idx="45">
                  <c:v>433</c:v>
                </c:pt>
                <c:pt idx="46">
                  <c:v>389</c:v>
                </c:pt>
                <c:pt idx="47">
                  <c:v>398</c:v>
                </c:pt>
                <c:pt idx="48">
                  <c:v>153</c:v>
                </c:pt>
                <c:pt idx="49">
                  <c:v>510</c:v>
                </c:pt>
                <c:pt idx="50">
                  <c:v>663</c:v>
                </c:pt>
                <c:pt idx="51">
                  <c:v>130</c:v>
                </c:pt>
                <c:pt idx="52">
                  <c:v>229</c:v>
                </c:pt>
                <c:pt idx="53">
                  <c:v>458</c:v>
                </c:pt>
                <c:pt idx="54">
                  <c:v>296</c:v>
                </c:pt>
                <c:pt idx="55">
                  <c:v>298</c:v>
                </c:pt>
                <c:pt idx="56">
                  <c:v>296</c:v>
                </c:pt>
                <c:pt idx="57">
                  <c:v>329</c:v>
                </c:pt>
                <c:pt idx="58">
                  <c:v>320</c:v>
                </c:pt>
                <c:pt idx="59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21-48C8-B5B0-F4BCBF939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886144"/>
        <c:axId val="224888104"/>
      </c:barChart>
      <c:lineChart>
        <c:grouping val="standard"/>
        <c:varyColors val="0"/>
        <c:ser>
          <c:idx val="1"/>
          <c:order val="1"/>
          <c:tx>
            <c:v>新設住宅着工戸数　前年同月比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参照ｼｰﾄ!$A$109:$B$168</c:f>
              <c:multiLvlStrCache>
                <c:ptCount val="60"/>
                <c:lvl>
                  <c:pt idx="0">
                    <c:v>1月</c:v>
                  </c:pt>
                  <c:pt idx="1">
                    <c:v>2月</c:v>
                  </c:pt>
                  <c:pt idx="2">
                    <c:v>3月</c:v>
                  </c:pt>
                  <c:pt idx="3">
                    <c:v>4月</c:v>
                  </c:pt>
                  <c:pt idx="4">
                    <c:v>5月</c:v>
                  </c:pt>
                  <c:pt idx="5">
                    <c:v>6月</c:v>
                  </c:pt>
                  <c:pt idx="6">
                    <c:v>7月</c:v>
                  </c:pt>
                  <c:pt idx="7">
                    <c:v>8月</c:v>
                  </c:pt>
                  <c:pt idx="8">
                    <c:v>9月</c:v>
                  </c:pt>
                  <c:pt idx="9">
                    <c:v>10月</c:v>
                  </c:pt>
                  <c:pt idx="10">
                    <c:v>11月</c:v>
                  </c:pt>
                  <c:pt idx="11">
                    <c:v>12月</c:v>
                  </c:pt>
                  <c:pt idx="12">
                    <c:v>1月</c:v>
                  </c:pt>
                  <c:pt idx="13">
                    <c:v>2月</c:v>
                  </c:pt>
                  <c:pt idx="14">
                    <c:v>3月</c:v>
                  </c:pt>
                  <c:pt idx="15">
                    <c:v>4月</c:v>
                  </c:pt>
                  <c:pt idx="16">
                    <c:v>5月</c:v>
                  </c:pt>
                  <c:pt idx="17">
                    <c:v>6月</c:v>
                  </c:pt>
                  <c:pt idx="18">
                    <c:v>7月</c:v>
                  </c:pt>
                  <c:pt idx="19">
                    <c:v>8月</c:v>
                  </c:pt>
                  <c:pt idx="20">
                    <c:v>9月</c:v>
                  </c:pt>
                  <c:pt idx="21">
                    <c:v>10月</c:v>
                  </c:pt>
                  <c:pt idx="22">
                    <c:v>11月</c:v>
                  </c:pt>
                  <c:pt idx="23">
                    <c:v>12月</c:v>
                  </c:pt>
                  <c:pt idx="24">
                    <c:v>1月</c:v>
                  </c:pt>
                  <c:pt idx="25">
                    <c:v>2月</c:v>
                  </c:pt>
                  <c:pt idx="26">
                    <c:v>3月</c:v>
                  </c:pt>
                  <c:pt idx="27">
                    <c:v>4月</c:v>
                  </c:pt>
                  <c:pt idx="28">
                    <c:v>5月</c:v>
                  </c:pt>
                  <c:pt idx="29">
                    <c:v>6月</c:v>
                  </c:pt>
                  <c:pt idx="30">
                    <c:v>7月</c:v>
                  </c:pt>
                  <c:pt idx="31">
                    <c:v>8月</c:v>
                  </c:pt>
                  <c:pt idx="32">
                    <c:v>9月</c:v>
                  </c:pt>
                  <c:pt idx="33">
                    <c:v>10月</c:v>
                  </c:pt>
                  <c:pt idx="34">
                    <c:v>11月</c:v>
                  </c:pt>
                  <c:pt idx="35">
                    <c:v>12月</c:v>
                  </c:pt>
                  <c:pt idx="36">
                    <c:v>1月</c:v>
                  </c:pt>
                  <c:pt idx="37">
                    <c:v>2月</c:v>
                  </c:pt>
                  <c:pt idx="38">
                    <c:v>3月</c:v>
                  </c:pt>
                  <c:pt idx="39">
                    <c:v>4月</c:v>
                  </c:pt>
                  <c:pt idx="40">
                    <c:v>5月</c:v>
                  </c:pt>
                  <c:pt idx="41">
                    <c:v>6月</c:v>
                  </c:pt>
                  <c:pt idx="42">
                    <c:v>7月</c:v>
                  </c:pt>
                  <c:pt idx="43">
                    <c:v>8月</c:v>
                  </c:pt>
                  <c:pt idx="44">
                    <c:v>9月</c:v>
                  </c:pt>
                  <c:pt idx="45">
                    <c:v>10月</c:v>
                  </c:pt>
                  <c:pt idx="46">
                    <c:v>11月</c:v>
                  </c:pt>
                  <c:pt idx="47">
                    <c:v>12月</c:v>
                  </c:pt>
                  <c:pt idx="48">
                    <c:v>1月</c:v>
                  </c:pt>
                  <c:pt idx="49">
                    <c:v>2月</c:v>
                  </c:pt>
                  <c:pt idx="50">
                    <c:v>3月</c:v>
                  </c:pt>
                  <c:pt idx="51">
                    <c:v>4月</c:v>
                  </c:pt>
                  <c:pt idx="52">
                    <c:v>5月</c:v>
                  </c:pt>
                  <c:pt idx="53">
                    <c:v>6月</c:v>
                  </c:pt>
                  <c:pt idx="54">
                    <c:v>7月</c:v>
                  </c:pt>
                  <c:pt idx="55">
                    <c:v>8月</c:v>
                  </c:pt>
                  <c:pt idx="56">
                    <c:v>9月</c:v>
                  </c:pt>
                  <c:pt idx="57">
                    <c:v>10月</c:v>
                  </c:pt>
                  <c:pt idx="58">
                    <c:v>11月</c:v>
                  </c:pt>
                  <c:pt idx="59">
                    <c:v>12月</c:v>
                  </c:pt>
                </c:lvl>
                <c:lvl>
                  <c:pt idx="0">
                    <c:v>令和3年</c:v>
                  </c:pt>
                  <c:pt idx="12">
                    <c:v>令和4年</c:v>
                  </c:pt>
                  <c:pt idx="24">
                    <c:v>令和5年</c:v>
                  </c:pt>
                  <c:pt idx="36">
                    <c:v>令和6年</c:v>
                  </c:pt>
                  <c:pt idx="48">
                    <c:v>令和7年</c:v>
                  </c:pt>
                </c:lvl>
              </c:multiLvlStrCache>
            </c:multiLvlStrRef>
          </c:cat>
          <c:val>
            <c:numRef>
              <c:f>参照ｼｰﾄ!$D$109:$D$168</c:f>
              <c:numCache>
                <c:formatCode>0.0%</c:formatCode>
                <c:ptCount val="60"/>
                <c:pt idx="0">
                  <c:v>1.3007246376811594</c:v>
                </c:pt>
                <c:pt idx="1">
                  <c:v>0.95774647887323938</c:v>
                </c:pt>
                <c:pt idx="2">
                  <c:v>0.75828460038986356</c:v>
                </c:pt>
                <c:pt idx="3">
                  <c:v>1.5677083333333333</c:v>
                </c:pt>
                <c:pt idx="4">
                  <c:v>1.3858024691358024</c:v>
                </c:pt>
                <c:pt idx="5">
                  <c:v>1.4377104377104377</c:v>
                </c:pt>
                <c:pt idx="6">
                  <c:v>1.4976958525345623</c:v>
                </c:pt>
                <c:pt idx="7">
                  <c:v>1.4647887323943662</c:v>
                </c:pt>
                <c:pt idx="8">
                  <c:v>1.1119221411192215</c:v>
                </c:pt>
                <c:pt idx="9">
                  <c:v>1.2724637681159421</c:v>
                </c:pt>
                <c:pt idx="10">
                  <c:v>1.2279693486590038</c:v>
                </c:pt>
                <c:pt idx="11">
                  <c:v>0.81956521739130439</c:v>
                </c:pt>
                <c:pt idx="12">
                  <c:v>0.85793871866295268</c:v>
                </c:pt>
                <c:pt idx="13">
                  <c:v>0.97549019607843135</c:v>
                </c:pt>
                <c:pt idx="14">
                  <c:v>1.1413881748071979</c:v>
                </c:pt>
                <c:pt idx="15">
                  <c:v>0.90033222591362128</c:v>
                </c:pt>
                <c:pt idx="16">
                  <c:v>0.81069042316258355</c:v>
                </c:pt>
                <c:pt idx="17">
                  <c:v>1.3138173302107727</c:v>
                </c:pt>
                <c:pt idx="18">
                  <c:v>0.80153846153846153</c:v>
                </c:pt>
                <c:pt idx="19">
                  <c:v>0.94807692307692304</c:v>
                </c:pt>
                <c:pt idx="20">
                  <c:v>1.0984682713347922</c:v>
                </c:pt>
                <c:pt idx="21">
                  <c:v>0.86104783599088841</c:v>
                </c:pt>
                <c:pt idx="22">
                  <c:v>0.5819032761310452</c:v>
                </c:pt>
                <c:pt idx="23">
                  <c:v>0.83289124668435011</c:v>
                </c:pt>
                <c:pt idx="24">
                  <c:v>1.8538961038961039</c:v>
                </c:pt>
                <c:pt idx="25">
                  <c:v>1.0226130653266332</c:v>
                </c:pt>
                <c:pt idx="26">
                  <c:v>0.91891891891891897</c:v>
                </c:pt>
                <c:pt idx="27">
                  <c:v>0.55904059040590404</c:v>
                </c:pt>
                <c:pt idx="28">
                  <c:v>1.4532967032967032</c:v>
                </c:pt>
                <c:pt idx="29">
                  <c:v>0.75401069518716579</c:v>
                </c:pt>
                <c:pt idx="30">
                  <c:v>0.79270633397312862</c:v>
                </c:pt>
                <c:pt idx="31">
                  <c:v>1.1257606490872212</c:v>
                </c:pt>
                <c:pt idx="32">
                  <c:v>0.8605577689243028</c:v>
                </c:pt>
                <c:pt idx="33">
                  <c:v>1.1296296296296295</c:v>
                </c:pt>
                <c:pt idx="34">
                  <c:v>0.98927613941018766</c:v>
                </c:pt>
                <c:pt idx="35">
                  <c:v>1.4076433121019107</c:v>
                </c:pt>
                <c:pt idx="36">
                  <c:v>0.82486865148861643</c:v>
                </c:pt>
                <c:pt idx="37">
                  <c:v>0.85995085995085996</c:v>
                </c:pt>
                <c:pt idx="38">
                  <c:v>0.9779411764705882</c:v>
                </c:pt>
                <c:pt idx="39">
                  <c:v>1.1386138613861385</c:v>
                </c:pt>
                <c:pt idx="40">
                  <c:v>0.87901701323251413</c:v>
                </c:pt>
                <c:pt idx="41">
                  <c:v>0.91962174940898345</c:v>
                </c:pt>
                <c:pt idx="42">
                  <c:v>0.92978208232445525</c:v>
                </c:pt>
                <c:pt idx="43">
                  <c:v>0.73333333333333328</c:v>
                </c:pt>
                <c:pt idx="44">
                  <c:v>0.92129629629629628</c:v>
                </c:pt>
                <c:pt idx="45">
                  <c:v>1.0140515222482436</c:v>
                </c:pt>
                <c:pt idx="46">
                  <c:v>1.0542005420054201</c:v>
                </c:pt>
                <c:pt idx="47">
                  <c:v>0.90045248868778283</c:v>
                </c:pt>
                <c:pt idx="48">
                  <c:v>0.32484076433121017</c:v>
                </c:pt>
                <c:pt idx="49">
                  <c:v>1.4571428571428571</c:v>
                </c:pt>
                <c:pt idx="50">
                  <c:v>1.6616541353383458</c:v>
                </c:pt>
                <c:pt idx="51">
                  <c:v>0.37681159420289856</c:v>
                </c:pt>
                <c:pt idx="52">
                  <c:v>0.49247311827956991</c:v>
                </c:pt>
                <c:pt idx="53">
                  <c:v>1.1773778920308484</c:v>
                </c:pt>
                <c:pt idx="54">
                  <c:v>0.77083333333333337</c:v>
                </c:pt>
                <c:pt idx="55">
                  <c:v>0.73218673218673214</c:v>
                </c:pt>
                <c:pt idx="56">
                  <c:v>0.74371859296482412</c:v>
                </c:pt>
                <c:pt idx="57">
                  <c:v>0.75981524249422627</c:v>
                </c:pt>
                <c:pt idx="58">
                  <c:v>0.82262210796915169</c:v>
                </c:pt>
                <c:pt idx="59">
                  <c:v>0.68090452261306533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1-48C8-B5B0-F4BCBF939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831208"/>
        <c:axId val="224888496"/>
      </c:lineChart>
      <c:catAx>
        <c:axId val="224886144"/>
        <c:scaling>
          <c:orientation val="minMax"/>
        </c:scaling>
        <c:delete val="0"/>
        <c:axPos val="b"/>
        <c:numFmt formatCode="yyyy&quot;年&quot;m&quot;月&quot;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4888104"/>
        <c:crosses val="autoZero"/>
        <c:auto val="1"/>
        <c:lblAlgn val="ctr"/>
        <c:lblOffset val="100"/>
        <c:tickMarkSkip val="1"/>
        <c:noMultiLvlLbl val="0"/>
      </c:catAx>
      <c:valAx>
        <c:axId val="224888104"/>
        <c:scaling>
          <c:orientation val="minMax"/>
        </c:scaling>
        <c:delete val="0"/>
        <c:axPos val="l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24886144"/>
        <c:crosses val="autoZero"/>
        <c:crossBetween val="between"/>
      </c:valAx>
      <c:valAx>
        <c:axId val="224888496"/>
        <c:scaling>
          <c:orientation val="minMax"/>
          <c:max val="3.5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前年同月比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3831208"/>
        <c:crosses val="max"/>
        <c:crossBetween val="between"/>
      </c:valAx>
      <c:catAx>
        <c:axId val="2938312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488849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917" y="267769"/>
    <xdr:ext cx="6015304" cy="452717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53916" y="4884591"/>
    <xdr:ext cx="6031007" cy="4542690"/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0.01525</cdr:y>
    </cdr:from>
    <cdr:to>
      <cdr:x>0.05171</cdr:x>
      <cdr:y>0.05932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69039"/>
          <a:ext cx="311051" cy="1995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（戸）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0.01525</cdr:y>
    </cdr:from>
    <cdr:to>
      <cdr:x>0.05171</cdr:x>
      <cdr:y>0.05932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69276"/>
          <a:ext cx="311863" cy="200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（戸）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V41"/>
  <sheetViews>
    <sheetView showGridLines="0" tabSelected="1" view="pageBreakPreview" zoomScale="70" zoomScaleNormal="70" zoomScaleSheetLayoutView="70" workbookViewId="0">
      <pane xSplit="5" ySplit="4" topLeftCell="F5" activePane="bottomRight" state="frozen"/>
      <selection activeCell="C15" sqref="C15"/>
      <selection pane="topRight" activeCell="C15" sqref="C15"/>
      <selection pane="bottomLeft" activeCell="C15" sqref="C15"/>
      <selection pane="bottomRight" activeCell="H3" sqref="H3"/>
    </sheetView>
  </sheetViews>
  <sheetFormatPr defaultColWidth="9" defaultRowHeight="14" x14ac:dyDescent="0.2"/>
  <cols>
    <col min="1" max="1" width="4.26953125" style="4" customWidth="1"/>
    <col min="2" max="3" width="6.6328125" style="4" customWidth="1"/>
    <col min="4" max="4" width="4.7265625" style="4" customWidth="1"/>
    <col min="5" max="5" width="13.90625" style="4" customWidth="1"/>
    <col min="6" max="17" width="13.453125" style="4" customWidth="1"/>
    <col min="18" max="18" width="16.6328125" style="4" customWidth="1"/>
    <col min="19" max="21" width="3.36328125" style="4" customWidth="1"/>
    <col min="22" max="22" width="9.7265625" style="4" bestFit="1" customWidth="1"/>
    <col min="23" max="16384" width="9" style="4"/>
  </cols>
  <sheetData>
    <row r="2" spans="1:19" ht="27.75" customHeight="1" x14ac:dyDescent="0.2">
      <c r="A2" s="102" t="s">
        <v>68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6"/>
    </row>
    <row r="3" spans="1:19" ht="27.75" customHeight="1" thickBot="1" x14ac:dyDescent="0.25">
      <c r="A3" s="103" t="s">
        <v>69</v>
      </c>
      <c r="B3" s="103"/>
      <c r="C3" s="103"/>
      <c r="D3" s="103"/>
      <c r="E3" s="103"/>
      <c r="F3" s="103"/>
      <c r="G3" s="103"/>
      <c r="H3" s="7" t="s">
        <v>18</v>
      </c>
      <c r="I3" s="7" t="s">
        <v>18</v>
      </c>
      <c r="J3" s="7" t="s">
        <v>18</v>
      </c>
      <c r="K3" s="7" t="s">
        <v>18</v>
      </c>
      <c r="L3" s="7" t="s">
        <v>18</v>
      </c>
      <c r="M3" s="7" t="s">
        <v>18</v>
      </c>
      <c r="N3" s="7" t="s">
        <v>18</v>
      </c>
      <c r="O3" s="7" t="s">
        <v>18</v>
      </c>
      <c r="P3" s="7" t="s">
        <v>18</v>
      </c>
      <c r="Q3" s="7" t="s">
        <v>18</v>
      </c>
      <c r="R3" s="8" t="s">
        <v>18</v>
      </c>
    </row>
    <row r="4" spans="1:19" s="9" customFormat="1" ht="40.5" customHeight="1" thickBot="1" x14ac:dyDescent="0.25">
      <c r="A4" s="46" t="s">
        <v>18</v>
      </c>
      <c r="B4" s="47" t="s">
        <v>18</v>
      </c>
      <c r="C4" s="47" t="s">
        <v>18</v>
      </c>
      <c r="D4" s="47" t="s">
        <v>45</v>
      </c>
      <c r="E4" s="47" t="s">
        <v>18</v>
      </c>
      <c r="F4" s="64" t="s">
        <v>70</v>
      </c>
      <c r="G4" s="10" t="s">
        <v>15</v>
      </c>
      <c r="H4" s="55" t="s">
        <v>16</v>
      </c>
      <c r="I4" s="10" t="s">
        <v>19</v>
      </c>
      <c r="J4" s="55" t="s">
        <v>20</v>
      </c>
      <c r="K4" s="55" t="s">
        <v>5</v>
      </c>
      <c r="L4" s="10" t="s">
        <v>6</v>
      </c>
      <c r="M4" s="10" t="s">
        <v>7</v>
      </c>
      <c r="N4" s="10" t="s">
        <v>8</v>
      </c>
      <c r="O4" s="10" t="s">
        <v>9</v>
      </c>
      <c r="P4" s="10" t="s">
        <v>12</v>
      </c>
      <c r="Q4" s="10" t="s">
        <v>13</v>
      </c>
      <c r="R4" s="11" t="s">
        <v>44</v>
      </c>
    </row>
    <row r="5" spans="1:19" s="9" customFormat="1" ht="37.5" customHeight="1" thickBot="1" x14ac:dyDescent="0.25">
      <c r="A5" s="12"/>
      <c r="B5" s="110" t="s">
        <v>54</v>
      </c>
      <c r="C5" s="111"/>
      <c r="D5" s="111"/>
      <c r="E5" s="112"/>
      <c r="F5" s="85">
        <v>471</v>
      </c>
      <c r="G5" s="85">
        <v>350</v>
      </c>
      <c r="H5" s="85">
        <v>399</v>
      </c>
      <c r="I5" s="85">
        <v>345</v>
      </c>
      <c r="J5" s="85">
        <v>465</v>
      </c>
      <c r="K5" s="85">
        <v>389</v>
      </c>
      <c r="L5" s="85">
        <v>384</v>
      </c>
      <c r="M5" s="85">
        <v>407</v>
      </c>
      <c r="N5" s="85">
        <v>398</v>
      </c>
      <c r="O5" s="85">
        <v>433</v>
      </c>
      <c r="P5" s="85">
        <v>389</v>
      </c>
      <c r="Q5" s="85">
        <v>398</v>
      </c>
      <c r="R5" s="59">
        <f>SUM(F5:Q5)</f>
        <v>4828</v>
      </c>
    </row>
    <row r="6" spans="1:19" ht="29.25" customHeight="1" thickBot="1" x14ac:dyDescent="0.25">
      <c r="A6" s="12" t="s">
        <v>18</v>
      </c>
      <c r="B6" s="104" t="s">
        <v>21</v>
      </c>
      <c r="C6" s="105"/>
      <c r="D6" s="105"/>
      <c r="E6" s="106"/>
      <c r="F6" s="65">
        <v>153</v>
      </c>
      <c r="G6" s="13">
        <v>510</v>
      </c>
      <c r="H6" s="14">
        <v>663</v>
      </c>
      <c r="I6" s="14">
        <v>130</v>
      </c>
      <c r="J6" s="14">
        <v>229</v>
      </c>
      <c r="K6" s="14">
        <v>458</v>
      </c>
      <c r="L6" s="56">
        <v>296</v>
      </c>
      <c r="M6" s="57">
        <v>298</v>
      </c>
      <c r="N6" s="56">
        <v>296</v>
      </c>
      <c r="O6" s="57">
        <v>329</v>
      </c>
      <c r="P6" s="57">
        <v>320</v>
      </c>
      <c r="Q6" s="57">
        <v>271</v>
      </c>
      <c r="R6" s="58">
        <f>SUM(F6:Q6)</f>
        <v>3953</v>
      </c>
    </row>
    <row r="7" spans="1:19" ht="29.25" customHeight="1" thickTop="1" thickBot="1" x14ac:dyDescent="0.25">
      <c r="A7" s="12" t="s">
        <v>18</v>
      </c>
      <c r="B7" s="107" t="s">
        <v>47</v>
      </c>
      <c r="C7" s="108"/>
      <c r="D7" s="108"/>
      <c r="E7" s="109"/>
      <c r="F7" s="66">
        <f>F6/F5</f>
        <v>0.32484076433121017</v>
      </c>
      <c r="G7" s="37">
        <f t="shared" ref="G7:Q7" si="0">G6/G5</f>
        <v>1.4571428571428571</v>
      </c>
      <c r="H7" s="38">
        <f t="shared" si="0"/>
        <v>1.6616541353383458</v>
      </c>
      <c r="I7" s="37">
        <f t="shared" si="0"/>
        <v>0.37681159420289856</v>
      </c>
      <c r="J7" s="38">
        <f t="shared" si="0"/>
        <v>0.49247311827956991</v>
      </c>
      <c r="K7" s="38">
        <f t="shared" si="0"/>
        <v>1.1773778920308484</v>
      </c>
      <c r="L7" s="38">
        <f t="shared" si="0"/>
        <v>0.77083333333333337</v>
      </c>
      <c r="M7" s="39">
        <f t="shared" si="0"/>
        <v>0.73218673218673214</v>
      </c>
      <c r="N7" s="38">
        <f t="shared" si="0"/>
        <v>0.74371859296482412</v>
      </c>
      <c r="O7" s="39">
        <f t="shared" si="0"/>
        <v>0.75981524249422627</v>
      </c>
      <c r="P7" s="39">
        <f t="shared" si="0"/>
        <v>0.82262210796915169</v>
      </c>
      <c r="Q7" s="39">
        <f t="shared" si="0"/>
        <v>0.68090452261306533</v>
      </c>
      <c r="R7" s="40">
        <f>$R$6/$R$5</f>
        <v>0.81876553438276722</v>
      </c>
    </row>
    <row r="8" spans="1:19" ht="29.25" customHeight="1" thickTop="1" x14ac:dyDescent="0.2">
      <c r="A8" s="12" t="s">
        <v>18</v>
      </c>
      <c r="B8" s="95" t="s">
        <v>56</v>
      </c>
      <c r="C8" s="96"/>
      <c r="D8" s="15" t="s">
        <v>18</v>
      </c>
      <c r="E8" s="16" t="s">
        <v>22</v>
      </c>
      <c r="F8" s="81">
        <v>113</v>
      </c>
      <c r="G8" s="83">
        <v>157</v>
      </c>
      <c r="H8" s="83">
        <v>320</v>
      </c>
      <c r="I8" s="83">
        <v>97</v>
      </c>
      <c r="J8" s="83">
        <v>168</v>
      </c>
      <c r="K8" s="83">
        <v>172</v>
      </c>
      <c r="L8" s="83">
        <v>164</v>
      </c>
      <c r="M8" s="83">
        <v>188</v>
      </c>
      <c r="N8" s="83">
        <v>189</v>
      </c>
      <c r="O8" s="83">
        <v>184</v>
      </c>
      <c r="P8" s="83">
        <v>209</v>
      </c>
      <c r="Q8" s="71">
        <v>142</v>
      </c>
      <c r="R8" s="20">
        <f t="shared" ref="R8" si="1">SUM(F8:Q8)</f>
        <v>2103</v>
      </c>
    </row>
    <row r="9" spans="1:19" ht="29.25" customHeight="1" x14ac:dyDescent="0.2">
      <c r="A9" s="12" t="s">
        <v>18</v>
      </c>
      <c r="B9" s="97"/>
      <c r="C9" s="98"/>
      <c r="D9" s="15" t="s">
        <v>18</v>
      </c>
      <c r="E9" s="67" t="s">
        <v>23</v>
      </c>
      <c r="F9" s="82">
        <v>11</v>
      </c>
      <c r="G9" s="84">
        <v>154</v>
      </c>
      <c r="H9" s="84">
        <v>286</v>
      </c>
      <c r="I9" s="84">
        <v>16</v>
      </c>
      <c r="J9" s="84">
        <v>31</v>
      </c>
      <c r="K9" s="84">
        <v>127</v>
      </c>
      <c r="L9" s="84">
        <v>91</v>
      </c>
      <c r="M9" s="84">
        <v>46</v>
      </c>
      <c r="N9" s="84">
        <v>61</v>
      </c>
      <c r="O9" s="84">
        <v>108</v>
      </c>
      <c r="P9" s="84">
        <v>54</v>
      </c>
      <c r="Q9" s="72">
        <v>61</v>
      </c>
      <c r="R9" s="21">
        <f t="shared" ref="R9:R33" si="2">SUM(F9:Q9)</f>
        <v>1046</v>
      </c>
    </row>
    <row r="10" spans="1:19" ht="29.25" customHeight="1" x14ac:dyDescent="0.2">
      <c r="A10" s="12" t="s">
        <v>18</v>
      </c>
      <c r="B10" s="97"/>
      <c r="C10" s="98"/>
      <c r="D10" s="15" t="s">
        <v>18</v>
      </c>
      <c r="E10" s="67" t="s">
        <v>24</v>
      </c>
      <c r="F10" s="82">
        <v>0</v>
      </c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84">
        <v>1</v>
      </c>
      <c r="M10" s="84">
        <v>25</v>
      </c>
      <c r="N10" s="84">
        <v>0</v>
      </c>
      <c r="O10" s="84">
        <v>0</v>
      </c>
      <c r="P10" s="84">
        <v>19</v>
      </c>
      <c r="Q10" s="72">
        <v>28</v>
      </c>
      <c r="R10" s="21">
        <f t="shared" si="2"/>
        <v>73</v>
      </c>
    </row>
    <row r="11" spans="1:19" ht="29.25" customHeight="1" x14ac:dyDescent="0.2">
      <c r="A11" s="12" t="s">
        <v>18</v>
      </c>
      <c r="B11" s="97"/>
      <c r="C11" s="98"/>
      <c r="D11" s="41" t="s">
        <v>18</v>
      </c>
      <c r="E11" s="69" t="s">
        <v>25</v>
      </c>
      <c r="F11" s="82">
        <v>29</v>
      </c>
      <c r="G11" s="84">
        <v>199</v>
      </c>
      <c r="H11" s="84">
        <v>57</v>
      </c>
      <c r="I11" s="84">
        <v>17</v>
      </c>
      <c r="J11" s="84">
        <v>30</v>
      </c>
      <c r="K11" s="84">
        <v>159</v>
      </c>
      <c r="L11" s="84">
        <v>40</v>
      </c>
      <c r="M11" s="84">
        <v>39</v>
      </c>
      <c r="N11" s="84">
        <v>46</v>
      </c>
      <c r="O11" s="84">
        <v>37</v>
      </c>
      <c r="P11" s="84">
        <v>38</v>
      </c>
      <c r="Q11" s="72">
        <v>40</v>
      </c>
      <c r="R11" s="42">
        <f t="shared" si="2"/>
        <v>731</v>
      </c>
    </row>
    <row r="12" spans="1:19" ht="29.25" customHeight="1" x14ac:dyDescent="0.2">
      <c r="A12" s="12"/>
      <c r="B12" s="97"/>
      <c r="C12" s="98"/>
      <c r="D12" s="41"/>
      <c r="E12" s="43" t="s">
        <v>51</v>
      </c>
      <c r="F12" s="72">
        <f>F11-F13</f>
        <v>0</v>
      </c>
      <c r="G12" s="72">
        <f>G11-G13</f>
        <v>150</v>
      </c>
      <c r="H12" s="72">
        <f t="shared" ref="H12:Q12" si="3">H11-H13</f>
        <v>0</v>
      </c>
      <c r="I12" s="72">
        <f t="shared" si="3"/>
        <v>0</v>
      </c>
      <c r="J12" s="72">
        <f t="shared" si="3"/>
        <v>0</v>
      </c>
      <c r="K12" s="72">
        <f t="shared" si="3"/>
        <v>113</v>
      </c>
      <c r="L12" s="72">
        <f t="shared" si="3"/>
        <v>0</v>
      </c>
      <c r="M12" s="72">
        <f t="shared" si="3"/>
        <v>0</v>
      </c>
      <c r="N12" s="72">
        <f t="shared" si="3"/>
        <v>0</v>
      </c>
      <c r="O12" s="72">
        <f t="shared" si="3"/>
        <v>0</v>
      </c>
      <c r="P12" s="72">
        <f>P11-P13</f>
        <v>0</v>
      </c>
      <c r="Q12" s="72">
        <f t="shared" si="3"/>
        <v>0</v>
      </c>
      <c r="R12" s="42">
        <f t="shared" si="2"/>
        <v>263</v>
      </c>
    </row>
    <row r="13" spans="1:19" ht="29.25" customHeight="1" thickBot="1" x14ac:dyDescent="0.25">
      <c r="A13" s="12"/>
      <c r="B13" s="99"/>
      <c r="C13" s="100"/>
      <c r="D13" s="44"/>
      <c r="E13" s="70" t="s">
        <v>42</v>
      </c>
      <c r="F13" s="74">
        <v>29</v>
      </c>
      <c r="G13" s="74">
        <v>49</v>
      </c>
      <c r="H13" s="74">
        <v>57</v>
      </c>
      <c r="I13" s="74">
        <v>17</v>
      </c>
      <c r="J13" s="74">
        <v>30</v>
      </c>
      <c r="K13" s="74">
        <v>46</v>
      </c>
      <c r="L13" s="74">
        <v>40</v>
      </c>
      <c r="M13" s="74">
        <v>39</v>
      </c>
      <c r="N13" s="74">
        <v>46</v>
      </c>
      <c r="O13" s="74">
        <v>37</v>
      </c>
      <c r="P13" s="74">
        <v>38</v>
      </c>
      <c r="Q13" s="74">
        <v>40</v>
      </c>
      <c r="R13" s="26">
        <f t="shared" si="2"/>
        <v>468</v>
      </c>
    </row>
    <row r="14" spans="1:19" ht="29.25" customHeight="1" thickTop="1" x14ac:dyDescent="0.2">
      <c r="A14" s="12" t="s">
        <v>26</v>
      </c>
      <c r="B14" s="95" t="s">
        <v>57</v>
      </c>
      <c r="C14" s="96"/>
      <c r="D14" s="93" t="s">
        <v>27</v>
      </c>
      <c r="E14" s="94"/>
      <c r="F14" s="71">
        <v>136</v>
      </c>
      <c r="G14" s="71">
        <v>271</v>
      </c>
      <c r="H14" s="71">
        <v>576</v>
      </c>
      <c r="I14" s="71">
        <v>115</v>
      </c>
      <c r="J14" s="71">
        <v>214</v>
      </c>
      <c r="K14" s="71">
        <v>241</v>
      </c>
      <c r="L14" s="71">
        <v>269</v>
      </c>
      <c r="M14" s="71">
        <v>273</v>
      </c>
      <c r="N14" s="71">
        <v>263</v>
      </c>
      <c r="O14" s="71">
        <v>250</v>
      </c>
      <c r="P14" s="71">
        <v>274</v>
      </c>
      <c r="Q14" s="71">
        <v>222</v>
      </c>
      <c r="R14" s="20">
        <f t="shared" si="2"/>
        <v>3104</v>
      </c>
    </row>
    <row r="15" spans="1:19" ht="29.25" customHeight="1" x14ac:dyDescent="0.2">
      <c r="A15" s="12" t="s">
        <v>18</v>
      </c>
      <c r="B15" s="97"/>
      <c r="C15" s="98"/>
      <c r="D15" s="27" t="s">
        <v>18</v>
      </c>
      <c r="E15" s="28" t="s">
        <v>28</v>
      </c>
      <c r="F15" s="72">
        <f>F14-F16-F17</f>
        <v>121</v>
      </c>
      <c r="G15" s="72">
        <f t="shared" ref="G15:Q15" si="4">G14-G16-G17</f>
        <v>173</v>
      </c>
      <c r="H15" s="72">
        <f t="shared" si="4"/>
        <v>427</v>
      </c>
      <c r="I15" s="72">
        <f t="shared" si="4"/>
        <v>97</v>
      </c>
      <c r="J15" s="72">
        <f t="shared" si="4"/>
        <v>165</v>
      </c>
      <c r="K15" s="72">
        <f t="shared" si="4"/>
        <v>202</v>
      </c>
      <c r="L15" s="72">
        <f t="shared" si="4"/>
        <v>185</v>
      </c>
      <c r="M15" s="72">
        <f t="shared" si="4"/>
        <v>225</v>
      </c>
      <c r="N15" s="72">
        <f t="shared" si="4"/>
        <v>220</v>
      </c>
      <c r="O15" s="72">
        <f t="shared" si="4"/>
        <v>200</v>
      </c>
      <c r="P15" s="72">
        <f t="shared" si="4"/>
        <v>223</v>
      </c>
      <c r="Q15" s="72">
        <f t="shared" si="4"/>
        <v>199</v>
      </c>
      <c r="R15" s="21">
        <f t="shared" si="2"/>
        <v>2437</v>
      </c>
    </row>
    <row r="16" spans="1:19" ht="29.25" customHeight="1" x14ac:dyDescent="0.2">
      <c r="A16" s="12" t="s">
        <v>18</v>
      </c>
      <c r="B16" s="97"/>
      <c r="C16" s="98"/>
      <c r="D16" s="29" t="s">
        <v>18</v>
      </c>
      <c r="E16" s="28" t="s">
        <v>30</v>
      </c>
      <c r="F16" s="62">
        <v>0</v>
      </c>
      <c r="G16" s="84">
        <v>11</v>
      </c>
      <c r="H16" s="84">
        <v>2</v>
      </c>
      <c r="I16" s="84">
        <v>3</v>
      </c>
      <c r="J16" s="84">
        <v>7</v>
      </c>
      <c r="K16" s="84">
        <v>3</v>
      </c>
      <c r="L16" s="84">
        <v>11</v>
      </c>
      <c r="M16" s="84">
        <v>3</v>
      </c>
      <c r="N16" s="84">
        <v>2</v>
      </c>
      <c r="O16" s="84">
        <v>4</v>
      </c>
      <c r="P16" s="84">
        <v>9</v>
      </c>
      <c r="Q16" s="62">
        <v>3</v>
      </c>
      <c r="R16" s="21">
        <f t="shared" si="2"/>
        <v>58</v>
      </c>
    </row>
    <row r="17" spans="1:20" ht="29.25" customHeight="1" thickBot="1" x14ac:dyDescent="0.25">
      <c r="A17" s="12" t="s">
        <v>18</v>
      </c>
      <c r="B17" s="97"/>
      <c r="C17" s="98"/>
      <c r="D17" s="30" t="s">
        <v>18</v>
      </c>
      <c r="E17" s="73" t="s">
        <v>31</v>
      </c>
      <c r="F17" s="63">
        <v>15</v>
      </c>
      <c r="G17" s="25">
        <v>87</v>
      </c>
      <c r="H17" s="25">
        <v>147</v>
      </c>
      <c r="I17" s="25">
        <v>15</v>
      </c>
      <c r="J17" s="25">
        <v>42</v>
      </c>
      <c r="K17" s="25">
        <v>36</v>
      </c>
      <c r="L17" s="25">
        <v>73</v>
      </c>
      <c r="M17" s="25">
        <v>45</v>
      </c>
      <c r="N17" s="25">
        <v>41</v>
      </c>
      <c r="O17" s="25">
        <v>46</v>
      </c>
      <c r="P17" s="25">
        <v>42</v>
      </c>
      <c r="Q17" s="63">
        <v>20</v>
      </c>
      <c r="R17" s="26">
        <f t="shared" si="2"/>
        <v>609</v>
      </c>
    </row>
    <row r="18" spans="1:20" ht="29.25" customHeight="1" thickTop="1" x14ac:dyDescent="0.2">
      <c r="A18" s="12" t="s">
        <v>18</v>
      </c>
      <c r="B18" s="97"/>
      <c r="C18" s="98"/>
      <c r="D18" s="93" t="s">
        <v>32</v>
      </c>
      <c r="E18" s="94"/>
      <c r="F18" s="62">
        <f t="shared" ref="F18:Q18" si="5">+F6-F14</f>
        <v>17</v>
      </c>
      <c r="G18" s="18">
        <f t="shared" si="5"/>
        <v>239</v>
      </c>
      <c r="H18" s="19">
        <f t="shared" si="5"/>
        <v>87</v>
      </c>
      <c r="I18" s="18">
        <f t="shared" si="5"/>
        <v>15</v>
      </c>
      <c r="J18" s="52">
        <f t="shared" si="5"/>
        <v>15</v>
      </c>
      <c r="K18" s="52">
        <f t="shared" si="5"/>
        <v>217</v>
      </c>
      <c r="L18" s="52">
        <f t="shared" si="5"/>
        <v>27</v>
      </c>
      <c r="M18" s="52">
        <f t="shared" si="5"/>
        <v>25</v>
      </c>
      <c r="N18" s="52">
        <f t="shared" si="5"/>
        <v>33</v>
      </c>
      <c r="O18" s="52">
        <f t="shared" si="5"/>
        <v>79</v>
      </c>
      <c r="P18" s="52">
        <f t="shared" si="5"/>
        <v>46</v>
      </c>
      <c r="Q18" s="52">
        <f t="shared" si="5"/>
        <v>49</v>
      </c>
      <c r="R18" s="21">
        <f t="shared" si="2"/>
        <v>849</v>
      </c>
    </row>
    <row r="19" spans="1:20" ht="29.25" customHeight="1" x14ac:dyDescent="0.2">
      <c r="A19" s="12" t="s">
        <v>33</v>
      </c>
      <c r="B19" s="97"/>
      <c r="C19" s="98"/>
      <c r="D19" s="27" t="s">
        <v>18</v>
      </c>
      <c r="E19" s="28" t="s">
        <v>28</v>
      </c>
      <c r="F19" s="62">
        <f>F18-F20</f>
        <v>1</v>
      </c>
      <c r="G19" s="18">
        <f t="shared" ref="G19:Q19" si="6">G18-G20</f>
        <v>151</v>
      </c>
      <c r="H19" s="19">
        <f t="shared" si="6"/>
        <v>55</v>
      </c>
      <c r="I19" s="18">
        <f t="shared" si="6"/>
        <v>8</v>
      </c>
      <c r="J19" s="52">
        <f t="shared" si="6"/>
        <v>2</v>
      </c>
      <c r="K19" s="52">
        <f t="shared" si="6"/>
        <v>166</v>
      </c>
      <c r="L19" s="52">
        <f t="shared" si="6"/>
        <v>0</v>
      </c>
      <c r="M19" s="52">
        <f t="shared" si="6"/>
        <v>0</v>
      </c>
      <c r="N19" s="52">
        <f t="shared" si="6"/>
        <v>0</v>
      </c>
      <c r="O19" s="52">
        <f t="shared" si="6"/>
        <v>24</v>
      </c>
      <c r="P19" s="52">
        <f t="shared" si="6"/>
        <v>19</v>
      </c>
      <c r="Q19" s="52">
        <f t="shared" si="6"/>
        <v>12</v>
      </c>
      <c r="R19" s="21">
        <f t="shared" si="2"/>
        <v>438</v>
      </c>
    </row>
    <row r="20" spans="1:20" ht="29.25" customHeight="1" thickBot="1" x14ac:dyDescent="0.25">
      <c r="A20" s="12" t="s">
        <v>18</v>
      </c>
      <c r="B20" s="99"/>
      <c r="C20" s="100"/>
      <c r="D20" s="22" t="s">
        <v>29</v>
      </c>
      <c r="E20" s="75" t="s">
        <v>30</v>
      </c>
      <c r="F20" s="74">
        <v>16</v>
      </c>
      <c r="G20" s="74">
        <v>88</v>
      </c>
      <c r="H20" s="74">
        <v>32</v>
      </c>
      <c r="I20" s="74">
        <v>7</v>
      </c>
      <c r="J20" s="74">
        <v>13</v>
      </c>
      <c r="K20" s="74">
        <v>51</v>
      </c>
      <c r="L20" s="74">
        <v>27</v>
      </c>
      <c r="M20" s="74">
        <v>25</v>
      </c>
      <c r="N20" s="74">
        <v>33</v>
      </c>
      <c r="O20" s="74">
        <v>55</v>
      </c>
      <c r="P20" s="74">
        <v>27</v>
      </c>
      <c r="Q20" s="74">
        <v>37</v>
      </c>
      <c r="R20" s="26">
        <f t="shared" si="2"/>
        <v>411</v>
      </c>
    </row>
    <row r="21" spans="1:20" ht="29.25" customHeight="1" thickTop="1" x14ac:dyDescent="0.2">
      <c r="A21" s="12" t="s">
        <v>18</v>
      </c>
      <c r="B21" s="101" t="s">
        <v>58</v>
      </c>
      <c r="C21" s="96"/>
      <c r="D21" s="15" t="s">
        <v>18</v>
      </c>
      <c r="E21" s="76" t="s">
        <v>34</v>
      </c>
      <c r="F21" s="71">
        <v>144</v>
      </c>
      <c r="G21" s="18">
        <v>209</v>
      </c>
      <c r="H21" s="19">
        <v>386</v>
      </c>
      <c r="I21" s="50">
        <v>114</v>
      </c>
      <c r="J21" s="52">
        <v>199</v>
      </c>
      <c r="K21" s="52">
        <v>225</v>
      </c>
      <c r="L21" s="52">
        <v>210</v>
      </c>
      <c r="M21" s="52">
        <v>229</v>
      </c>
      <c r="N21" s="52">
        <v>242</v>
      </c>
      <c r="O21" s="19">
        <v>225</v>
      </c>
      <c r="P21" s="19">
        <v>250</v>
      </c>
      <c r="Q21" s="19">
        <v>188</v>
      </c>
      <c r="R21" s="20">
        <f t="shared" si="2"/>
        <v>2621</v>
      </c>
    </row>
    <row r="22" spans="1:20" ht="29.25" customHeight="1" x14ac:dyDescent="0.2">
      <c r="A22" s="12" t="s">
        <v>18</v>
      </c>
      <c r="B22" s="97"/>
      <c r="C22" s="98"/>
      <c r="D22" s="15" t="s">
        <v>18</v>
      </c>
      <c r="E22" s="16" t="s">
        <v>35</v>
      </c>
      <c r="F22" s="68">
        <v>0</v>
      </c>
      <c r="G22" s="18">
        <v>76</v>
      </c>
      <c r="H22" s="19">
        <v>138</v>
      </c>
      <c r="I22" s="50">
        <v>16</v>
      </c>
      <c r="J22" s="52">
        <v>30</v>
      </c>
      <c r="K22" s="52">
        <v>36</v>
      </c>
      <c r="L22" s="52">
        <v>86</v>
      </c>
      <c r="M22" s="52">
        <v>36</v>
      </c>
      <c r="N22" s="52">
        <v>30</v>
      </c>
      <c r="O22" s="19">
        <v>41</v>
      </c>
      <c r="P22" s="19">
        <v>46</v>
      </c>
      <c r="Q22" s="19">
        <v>29</v>
      </c>
      <c r="R22" s="21">
        <f t="shared" si="2"/>
        <v>564</v>
      </c>
    </row>
    <row r="23" spans="1:20" ht="29.25" customHeight="1" thickBot="1" x14ac:dyDescent="0.25">
      <c r="A23" s="12" t="s">
        <v>18</v>
      </c>
      <c r="B23" s="99"/>
      <c r="C23" s="100"/>
      <c r="D23" s="22" t="s">
        <v>18</v>
      </c>
      <c r="E23" s="77" t="s">
        <v>36</v>
      </c>
      <c r="F23" s="74">
        <v>9</v>
      </c>
      <c r="G23" s="24">
        <v>225</v>
      </c>
      <c r="H23" s="25">
        <v>139</v>
      </c>
      <c r="I23" s="51">
        <v>0</v>
      </c>
      <c r="J23" s="53">
        <v>0</v>
      </c>
      <c r="K23" s="53">
        <v>197</v>
      </c>
      <c r="L23" s="53">
        <v>0</v>
      </c>
      <c r="M23" s="53">
        <v>33</v>
      </c>
      <c r="N23" s="53">
        <v>24</v>
      </c>
      <c r="O23" s="25">
        <v>63</v>
      </c>
      <c r="P23" s="25">
        <v>24</v>
      </c>
      <c r="Q23" s="25">
        <v>54</v>
      </c>
      <c r="R23" s="26">
        <f t="shared" si="2"/>
        <v>768</v>
      </c>
    </row>
    <row r="24" spans="1:20" ht="29.25" customHeight="1" thickTop="1" x14ac:dyDescent="0.2">
      <c r="A24" s="12" t="s">
        <v>37</v>
      </c>
      <c r="B24" s="95" t="s">
        <v>59</v>
      </c>
      <c r="C24" s="96"/>
      <c r="D24" s="15" t="s">
        <v>18</v>
      </c>
      <c r="E24" s="76" t="s">
        <v>38</v>
      </c>
      <c r="F24" s="71">
        <v>130</v>
      </c>
      <c r="G24" s="52">
        <v>393</v>
      </c>
      <c r="H24" s="52">
        <v>603</v>
      </c>
      <c r="I24" s="19">
        <v>99</v>
      </c>
      <c r="J24" s="19">
        <v>211</v>
      </c>
      <c r="K24" s="19">
        <v>430</v>
      </c>
      <c r="L24" s="19">
        <v>267</v>
      </c>
      <c r="M24" s="19">
        <v>269</v>
      </c>
      <c r="N24" s="19">
        <v>235</v>
      </c>
      <c r="O24" s="19">
        <v>304</v>
      </c>
      <c r="P24" s="19">
        <v>249</v>
      </c>
      <c r="Q24" s="19">
        <v>228</v>
      </c>
      <c r="R24" s="20">
        <f t="shared" si="2"/>
        <v>3418</v>
      </c>
    </row>
    <row r="25" spans="1:20" ht="29.25" customHeight="1" x14ac:dyDescent="0.2">
      <c r="A25" s="12" t="s">
        <v>18</v>
      </c>
      <c r="B25" s="97"/>
      <c r="C25" s="98"/>
      <c r="D25" s="15" t="s">
        <v>18</v>
      </c>
      <c r="E25" s="69" t="s">
        <v>39</v>
      </c>
      <c r="F25" s="78">
        <v>0</v>
      </c>
      <c r="G25" s="52">
        <v>0</v>
      </c>
      <c r="H25" s="52">
        <v>0</v>
      </c>
      <c r="I25" s="19">
        <v>8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12</v>
      </c>
      <c r="R25" s="21">
        <f t="shared" si="2"/>
        <v>20</v>
      </c>
    </row>
    <row r="26" spans="1:20" ht="29.25" customHeight="1" x14ac:dyDescent="0.2">
      <c r="A26" s="12" t="s">
        <v>18</v>
      </c>
      <c r="B26" s="97"/>
      <c r="C26" s="98"/>
      <c r="D26" s="15" t="s">
        <v>18</v>
      </c>
      <c r="E26" s="79" t="s">
        <v>49</v>
      </c>
      <c r="F26" s="78">
        <v>4</v>
      </c>
      <c r="G26" s="52">
        <v>4</v>
      </c>
      <c r="H26" s="52">
        <v>12</v>
      </c>
      <c r="I26" s="19">
        <v>2</v>
      </c>
      <c r="J26" s="19">
        <v>5</v>
      </c>
      <c r="K26" s="19">
        <v>3</v>
      </c>
      <c r="L26" s="19">
        <v>6</v>
      </c>
      <c r="M26" s="19">
        <v>7</v>
      </c>
      <c r="N26" s="19">
        <v>4</v>
      </c>
      <c r="O26" s="19">
        <v>1</v>
      </c>
      <c r="P26" s="19">
        <v>9</v>
      </c>
      <c r="Q26" s="19">
        <v>1</v>
      </c>
      <c r="R26" s="21">
        <f t="shared" si="2"/>
        <v>58</v>
      </c>
    </row>
    <row r="27" spans="1:20" ht="29.25" customHeight="1" x14ac:dyDescent="0.2">
      <c r="A27" s="12" t="s">
        <v>18</v>
      </c>
      <c r="B27" s="97"/>
      <c r="C27" s="98"/>
      <c r="D27" s="15" t="s">
        <v>18</v>
      </c>
      <c r="E27" s="79" t="s">
        <v>50</v>
      </c>
      <c r="F27" s="78">
        <v>0</v>
      </c>
      <c r="G27" s="52">
        <v>0</v>
      </c>
      <c r="H27" s="52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21">
        <f t="shared" si="2"/>
        <v>0</v>
      </c>
    </row>
    <row r="28" spans="1:20" ht="29.25" customHeight="1" thickBot="1" x14ac:dyDescent="0.25">
      <c r="A28" s="12" t="s">
        <v>18</v>
      </c>
      <c r="B28" s="99"/>
      <c r="C28" s="100"/>
      <c r="D28" s="22" t="s">
        <v>18</v>
      </c>
      <c r="E28" s="77" t="s">
        <v>40</v>
      </c>
      <c r="F28" s="74">
        <v>19</v>
      </c>
      <c r="G28" s="53">
        <v>113</v>
      </c>
      <c r="H28" s="53">
        <v>48</v>
      </c>
      <c r="I28" s="25">
        <v>21</v>
      </c>
      <c r="J28" s="25">
        <v>13</v>
      </c>
      <c r="K28" s="25">
        <v>25</v>
      </c>
      <c r="L28" s="25">
        <v>23</v>
      </c>
      <c r="M28" s="25">
        <v>22</v>
      </c>
      <c r="N28" s="25">
        <v>57</v>
      </c>
      <c r="O28" s="25">
        <v>24</v>
      </c>
      <c r="P28" s="25">
        <v>62</v>
      </c>
      <c r="Q28" s="25">
        <v>30</v>
      </c>
      <c r="R28" s="26">
        <f t="shared" si="2"/>
        <v>457</v>
      </c>
    </row>
    <row r="29" spans="1:20" ht="29.25" customHeight="1" thickTop="1" x14ac:dyDescent="0.2">
      <c r="A29" s="12" t="s">
        <v>41</v>
      </c>
      <c r="B29" s="101" t="s">
        <v>48</v>
      </c>
      <c r="C29" s="96"/>
      <c r="D29" s="15" t="s">
        <v>18</v>
      </c>
      <c r="E29" s="76" t="s">
        <v>22</v>
      </c>
      <c r="F29" s="17">
        <v>12310</v>
      </c>
      <c r="G29" s="18">
        <v>17383</v>
      </c>
      <c r="H29" s="19">
        <v>36418</v>
      </c>
      <c r="I29" s="18">
        <v>10273</v>
      </c>
      <c r="J29" s="50">
        <v>17694</v>
      </c>
      <c r="K29" s="50">
        <v>18616</v>
      </c>
      <c r="L29" s="19">
        <v>17875</v>
      </c>
      <c r="M29" s="19">
        <v>20393</v>
      </c>
      <c r="N29" s="19">
        <v>20821</v>
      </c>
      <c r="O29" s="19">
        <v>21297</v>
      </c>
      <c r="P29" s="19">
        <v>22697</v>
      </c>
      <c r="Q29" s="19">
        <v>16074</v>
      </c>
      <c r="R29" s="20">
        <f t="shared" si="2"/>
        <v>231851</v>
      </c>
      <c r="T29" s="31"/>
    </row>
    <row r="30" spans="1:20" ht="29.25" customHeight="1" x14ac:dyDescent="0.2">
      <c r="A30" s="12" t="s">
        <v>18</v>
      </c>
      <c r="B30" s="97"/>
      <c r="C30" s="98"/>
      <c r="D30" s="15" t="s">
        <v>18</v>
      </c>
      <c r="E30" s="16" t="s">
        <v>23</v>
      </c>
      <c r="F30" s="68">
        <v>817</v>
      </c>
      <c r="G30" s="18">
        <v>8487</v>
      </c>
      <c r="H30" s="19">
        <v>13882</v>
      </c>
      <c r="I30" s="18">
        <v>936</v>
      </c>
      <c r="J30" s="50">
        <v>1824</v>
      </c>
      <c r="K30" s="50">
        <v>4938</v>
      </c>
      <c r="L30" s="19">
        <v>4488</v>
      </c>
      <c r="M30" s="19">
        <v>2329</v>
      </c>
      <c r="N30" s="19">
        <v>3602</v>
      </c>
      <c r="O30" s="19">
        <v>6091</v>
      </c>
      <c r="P30" s="19">
        <v>3033</v>
      </c>
      <c r="Q30" s="19">
        <v>3019</v>
      </c>
      <c r="R30" s="21">
        <f t="shared" si="2"/>
        <v>53446</v>
      </c>
    </row>
    <row r="31" spans="1:20" ht="29.25" customHeight="1" x14ac:dyDescent="0.2">
      <c r="A31" s="12" t="s">
        <v>18</v>
      </c>
      <c r="B31" s="97"/>
      <c r="C31" s="98"/>
      <c r="D31" s="15" t="s">
        <v>18</v>
      </c>
      <c r="E31" s="16" t="s">
        <v>24</v>
      </c>
      <c r="F31" s="68">
        <v>0</v>
      </c>
      <c r="G31" s="18">
        <v>0</v>
      </c>
      <c r="H31" s="19">
        <v>0</v>
      </c>
      <c r="I31" s="18">
        <v>0</v>
      </c>
      <c r="J31" s="50">
        <v>0</v>
      </c>
      <c r="K31" s="50">
        <v>0</v>
      </c>
      <c r="L31" s="19">
        <v>42</v>
      </c>
      <c r="M31" s="19">
        <v>860</v>
      </c>
      <c r="N31" s="19">
        <v>0</v>
      </c>
      <c r="O31" s="19">
        <v>0</v>
      </c>
      <c r="P31" s="19">
        <v>1330</v>
      </c>
      <c r="Q31" s="19">
        <v>766</v>
      </c>
      <c r="R31" s="21">
        <f t="shared" si="2"/>
        <v>2998</v>
      </c>
    </row>
    <row r="32" spans="1:20" ht="29.25" customHeight="1" thickBot="1" x14ac:dyDescent="0.25">
      <c r="A32" s="12" t="s">
        <v>18</v>
      </c>
      <c r="B32" s="99"/>
      <c r="C32" s="100"/>
      <c r="D32" s="22" t="s">
        <v>18</v>
      </c>
      <c r="E32" s="77" t="s">
        <v>25</v>
      </c>
      <c r="F32" s="23">
        <v>2870</v>
      </c>
      <c r="G32" s="24">
        <v>17385</v>
      </c>
      <c r="H32" s="25">
        <v>5798</v>
      </c>
      <c r="I32" s="24">
        <v>1701</v>
      </c>
      <c r="J32" s="51">
        <v>2957</v>
      </c>
      <c r="K32" s="51">
        <v>14390</v>
      </c>
      <c r="L32" s="25">
        <v>4065</v>
      </c>
      <c r="M32" s="25">
        <v>3885</v>
      </c>
      <c r="N32" s="25">
        <v>4578</v>
      </c>
      <c r="O32" s="25">
        <v>3679</v>
      </c>
      <c r="P32" s="25">
        <v>3692</v>
      </c>
      <c r="Q32" s="25">
        <v>4151</v>
      </c>
      <c r="R32" s="26">
        <f t="shared" si="2"/>
        <v>69151</v>
      </c>
    </row>
    <row r="33" spans="1:22" ht="29.25" customHeight="1" thickTop="1" thickBot="1" x14ac:dyDescent="0.25">
      <c r="A33" s="35" t="s">
        <v>18</v>
      </c>
      <c r="B33" s="90" t="s">
        <v>46</v>
      </c>
      <c r="C33" s="91"/>
      <c r="D33" s="91"/>
      <c r="E33" s="92"/>
      <c r="F33" s="80">
        <f>SUM(F29:F32)</f>
        <v>15997</v>
      </c>
      <c r="G33" s="32">
        <f>SUM(G29:G32)</f>
        <v>43255</v>
      </c>
      <c r="H33" s="33">
        <f>SUM(H29:H32)</f>
        <v>56098</v>
      </c>
      <c r="I33" s="32">
        <f>SUM(I29:I32)</f>
        <v>12910</v>
      </c>
      <c r="J33" s="32">
        <f>SUM(J29:J32)</f>
        <v>22475</v>
      </c>
      <c r="K33" s="32">
        <f t="shared" ref="K33:Q33" si="7">SUM(K29:K32)</f>
        <v>37944</v>
      </c>
      <c r="L33" s="33">
        <f t="shared" si="7"/>
        <v>26470</v>
      </c>
      <c r="M33" s="33">
        <f t="shared" si="7"/>
        <v>27467</v>
      </c>
      <c r="N33" s="33">
        <f t="shared" si="7"/>
        <v>29001</v>
      </c>
      <c r="O33" s="54">
        <f t="shared" si="7"/>
        <v>31067</v>
      </c>
      <c r="P33" s="54">
        <f t="shared" si="7"/>
        <v>30752</v>
      </c>
      <c r="Q33" s="54">
        <f t="shared" si="7"/>
        <v>24010</v>
      </c>
      <c r="R33" s="36">
        <f t="shared" si="2"/>
        <v>357446</v>
      </c>
      <c r="V33" s="49"/>
    </row>
    <row r="34" spans="1:22" ht="27" customHeight="1" x14ac:dyDescent="0.2">
      <c r="F34" s="34" t="s">
        <v>18</v>
      </c>
      <c r="O34" s="5"/>
      <c r="R34" s="48"/>
      <c r="S34" s="4" t="s">
        <v>18</v>
      </c>
    </row>
    <row r="35" spans="1:22" ht="27" customHeight="1" x14ac:dyDescent="0.2"/>
    <row r="36" spans="1:22" ht="27" customHeight="1" x14ac:dyDescent="0.2"/>
    <row r="37" spans="1:22" ht="27" customHeight="1" x14ac:dyDescent="0.2"/>
    <row r="38" spans="1:22" ht="27" customHeight="1" x14ac:dyDescent="0.2"/>
    <row r="39" spans="1:22" ht="27" customHeight="1" x14ac:dyDescent="0.2"/>
    <row r="40" spans="1:22" ht="27" customHeight="1" x14ac:dyDescent="0.2"/>
    <row r="41" spans="1:22" ht="27" customHeight="1" x14ac:dyDescent="0.2"/>
  </sheetData>
  <mergeCells count="13">
    <mergeCell ref="A2:R2"/>
    <mergeCell ref="B14:C20"/>
    <mergeCell ref="B21:C23"/>
    <mergeCell ref="A3:G3"/>
    <mergeCell ref="B6:E6"/>
    <mergeCell ref="B7:E7"/>
    <mergeCell ref="B5:E5"/>
    <mergeCell ref="B33:E33"/>
    <mergeCell ref="D14:E14"/>
    <mergeCell ref="D18:E18"/>
    <mergeCell ref="B8:C13"/>
    <mergeCell ref="B24:C28"/>
    <mergeCell ref="B29:C32"/>
  </mergeCells>
  <phoneticPr fontId="2"/>
  <printOptions horizontalCentered="1"/>
  <pageMargins left="0.78740157480314965" right="0.39370078740157483" top="0.78740157480314965" bottom="0.39370078740157483" header="0.19685039370078741" footer="0.19685039370078741"/>
  <pageSetup paperSize="9" scale="53" orientation="landscape" r:id="rId1"/>
  <headerFooter alignWithMargins="0"/>
  <ignoredErrors>
    <ignoredError sqref="G33:H33 I33:Q3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"/>
  <sheetViews>
    <sheetView view="pageBreakPreview" topLeftCell="A34" zoomScaleNormal="85" zoomScaleSheetLayoutView="100" workbookViewId="0">
      <selection activeCell="K7" sqref="K7"/>
    </sheetView>
  </sheetViews>
  <sheetFormatPr defaultRowHeight="13" x14ac:dyDescent="0.2"/>
  <cols>
    <col min="1" max="1" width="3.26953125" customWidth="1"/>
    <col min="11" max="12" width="9" customWidth="1"/>
  </cols>
  <sheetData/>
  <phoneticPr fontId="2"/>
  <printOptions horizontalCentered="1" verticalCentered="1"/>
  <pageMargins left="0" right="0" top="0" bottom="0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F168"/>
  <sheetViews>
    <sheetView workbookViewId="0">
      <pane xSplit="2" ySplit="24" topLeftCell="C109" activePane="bottomRight" state="frozen"/>
      <selection activeCell="L6" sqref="L6"/>
      <selection pane="topRight" activeCell="L6" sqref="L6"/>
      <selection pane="bottomLeft" activeCell="L6" sqref="L6"/>
      <selection pane="bottomRight" activeCell="C109" sqref="C109:C168"/>
    </sheetView>
  </sheetViews>
  <sheetFormatPr defaultRowHeight="13" x14ac:dyDescent="0.2"/>
  <cols>
    <col min="2" max="2" width="9" style="45"/>
    <col min="4" max="4" width="16.08984375" customWidth="1"/>
  </cols>
  <sheetData>
    <row r="2" spans="1:6" x14ac:dyDescent="0.2">
      <c r="A2" t="s">
        <v>43</v>
      </c>
    </row>
    <row r="3" spans="1:6" x14ac:dyDescent="0.2">
      <c r="B3" s="2"/>
      <c r="C3" s="2" t="s">
        <v>10</v>
      </c>
      <c r="D3" s="2" t="s">
        <v>11</v>
      </c>
      <c r="F3" s="60"/>
    </row>
    <row r="4" spans="1:6" hidden="1" x14ac:dyDescent="0.2">
      <c r="A4" t="s">
        <v>17</v>
      </c>
      <c r="B4" s="2" t="s">
        <v>3</v>
      </c>
      <c r="C4" s="1">
        <v>696</v>
      </c>
      <c r="D4" s="1"/>
    </row>
    <row r="5" spans="1:6" hidden="1" x14ac:dyDescent="0.2">
      <c r="B5" s="2" t="s">
        <v>4</v>
      </c>
      <c r="C5" s="1">
        <v>629</v>
      </c>
      <c r="D5" s="1"/>
    </row>
    <row r="6" spans="1:6" hidden="1" x14ac:dyDescent="0.2">
      <c r="B6" s="2" t="s">
        <v>5</v>
      </c>
      <c r="C6" s="1">
        <v>535</v>
      </c>
      <c r="D6" s="1"/>
    </row>
    <row r="7" spans="1:6" hidden="1" x14ac:dyDescent="0.2">
      <c r="B7" s="2" t="s">
        <v>6</v>
      </c>
      <c r="C7" s="1">
        <v>661</v>
      </c>
      <c r="D7" s="1"/>
    </row>
    <row r="8" spans="1:6" hidden="1" x14ac:dyDescent="0.2">
      <c r="B8" s="2" t="s">
        <v>7</v>
      </c>
      <c r="C8" s="1">
        <v>602</v>
      </c>
      <c r="D8" s="1"/>
    </row>
    <row r="9" spans="1:6" hidden="1" x14ac:dyDescent="0.2">
      <c r="B9" s="2" t="s">
        <v>8</v>
      </c>
      <c r="C9" s="1">
        <v>860</v>
      </c>
      <c r="D9" s="1"/>
    </row>
    <row r="10" spans="1:6" hidden="1" x14ac:dyDescent="0.2">
      <c r="B10" s="2" t="s">
        <v>9</v>
      </c>
      <c r="C10" s="1">
        <v>641</v>
      </c>
      <c r="D10" s="1"/>
    </row>
    <row r="11" spans="1:6" hidden="1" x14ac:dyDescent="0.2">
      <c r="B11" s="2" t="s">
        <v>12</v>
      </c>
      <c r="C11" s="1">
        <v>924</v>
      </c>
      <c r="D11" s="1"/>
    </row>
    <row r="12" spans="1:6" hidden="1" x14ac:dyDescent="0.2">
      <c r="B12" s="2" t="s">
        <v>13</v>
      </c>
      <c r="C12" s="1">
        <v>727</v>
      </c>
      <c r="D12" s="1"/>
    </row>
    <row r="13" spans="1:6" hidden="1" x14ac:dyDescent="0.2">
      <c r="A13" t="s">
        <v>14</v>
      </c>
      <c r="B13" s="2" t="s">
        <v>0</v>
      </c>
      <c r="C13" s="1">
        <v>876</v>
      </c>
      <c r="D13" s="1"/>
    </row>
    <row r="14" spans="1:6" hidden="1" x14ac:dyDescent="0.2">
      <c r="B14" s="2" t="s">
        <v>1</v>
      </c>
      <c r="C14" s="1">
        <v>692</v>
      </c>
      <c r="D14" s="1"/>
    </row>
    <row r="15" spans="1:6" hidden="1" x14ac:dyDescent="0.2">
      <c r="B15" s="2" t="s">
        <v>2</v>
      </c>
      <c r="C15" s="1">
        <v>439</v>
      </c>
      <c r="D15" s="1"/>
    </row>
    <row r="16" spans="1:6" hidden="1" x14ac:dyDescent="0.2">
      <c r="A16" t="s">
        <v>14</v>
      </c>
      <c r="B16" s="2" t="s">
        <v>3</v>
      </c>
      <c r="C16" s="1">
        <v>538</v>
      </c>
      <c r="D16" s="3">
        <f>+C16/C4</f>
        <v>0.77298850574712641</v>
      </c>
    </row>
    <row r="17" spans="1:4" hidden="1" x14ac:dyDescent="0.2">
      <c r="B17" s="2" t="s">
        <v>4</v>
      </c>
      <c r="C17" s="1">
        <v>729</v>
      </c>
      <c r="D17" s="3">
        <f t="shared" ref="D17:D24" si="0">+C17/C5</f>
        <v>1.1589825119236883</v>
      </c>
    </row>
    <row r="18" spans="1:4" hidden="1" x14ac:dyDescent="0.2">
      <c r="B18" s="2" t="s">
        <v>5</v>
      </c>
      <c r="C18" s="1">
        <v>661</v>
      </c>
      <c r="D18" s="3">
        <f t="shared" si="0"/>
        <v>1.2355140186915887</v>
      </c>
    </row>
    <row r="19" spans="1:4" hidden="1" x14ac:dyDescent="0.2">
      <c r="B19" s="2" t="s">
        <v>6</v>
      </c>
      <c r="C19" s="1">
        <v>764</v>
      </c>
      <c r="D19" s="3">
        <f t="shared" si="0"/>
        <v>1.1558245083207261</v>
      </c>
    </row>
    <row r="20" spans="1:4" hidden="1" x14ac:dyDescent="0.2">
      <c r="B20" s="2" t="s">
        <v>7</v>
      </c>
      <c r="C20" s="1">
        <v>831</v>
      </c>
      <c r="D20" s="3">
        <f t="shared" si="0"/>
        <v>1.3803986710963456</v>
      </c>
    </row>
    <row r="21" spans="1:4" hidden="1" x14ac:dyDescent="0.2">
      <c r="B21" s="2" t="s">
        <v>8</v>
      </c>
      <c r="C21" s="1">
        <v>690</v>
      </c>
      <c r="D21" s="3">
        <f t="shared" si="0"/>
        <v>0.80232558139534882</v>
      </c>
    </row>
    <row r="22" spans="1:4" hidden="1" x14ac:dyDescent="0.2">
      <c r="B22" s="2" t="s">
        <v>9</v>
      </c>
      <c r="C22" s="1">
        <v>692</v>
      </c>
      <c r="D22" s="3">
        <f t="shared" si="0"/>
        <v>1.0795631825273011</v>
      </c>
    </row>
    <row r="23" spans="1:4" hidden="1" x14ac:dyDescent="0.2">
      <c r="B23" s="2" t="s">
        <v>12</v>
      </c>
      <c r="C23" s="1">
        <v>670</v>
      </c>
      <c r="D23" s="3">
        <f t="shared" si="0"/>
        <v>0.72510822510822515</v>
      </c>
    </row>
    <row r="24" spans="1:4" hidden="1" x14ac:dyDescent="0.2">
      <c r="B24" s="2" t="s">
        <v>13</v>
      </c>
      <c r="C24" s="1">
        <v>668</v>
      </c>
      <c r="D24" s="3">
        <f t="shared" si="0"/>
        <v>0.91884456671251724</v>
      </c>
    </row>
    <row r="25" spans="1:4" hidden="1" x14ac:dyDescent="0.2">
      <c r="A25" t="s">
        <v>52</v>
      </c>
      <c r="B25" s="2" t="s">
        <v>0</v>
      </c>
      <c r="C25" s="1">
        <v>459</v>
      </c>
      <c r="D25" s="3">
        <f>+C25/C13</f>
        <v>0.52397260273972601</v>
      </c>
    </row>
    <row r="26" spans="1:4" hidden="1" x14ac:dyDescent="0.2">
      <c r="B26" s="2" t="s">
        <v>1</v>
      </c>
      <c r="C26" s="1">
        <v>467</v>
      </c>
      <c r="D26" s="3">
        <f>+C26/C14</f>
        <v>0.67485549132947975</v>
      </c>
    </row>
    <row r="27" spans="1:4" hidden="1" x14ac:dyDescent="0.2">
      <c r="B27" s="2" t="s">
        <v>2</v>
      </c>
      <c r="C27" s="1">
        <v>408</v>
      </c>
      <c r="D27" s="3">
        <f>+C27/C15</f>
        <v>0.92938496583143504</v>
      </c>
    </row>
    <row r="28" spans="1:4" hidden="1" x14ac:dyDescent="0.2">
      <c r="B28" s="2" t="s">
        <v>3</v>
      </c>
      <c r="C28" s="1">
        <v>403</v>
      </c>
      <c r="D28" s="3">
        <f t="shared" ref="D28:D48" si="1">+C28/C16</f>
        <v>0.74907063197026025</v>
      </c>
    </row>
    <row r="29" spans="1:4" hidden="1" x14ac:dyDescent="0.2">
      <c r="B29" s="2" t="s">
        <v>4</v>
      </c>
      <c r="C29" s="1">
        <v>519</v>
      </c>
      <c r="D29" s="3">
        <f t="shared" si="1"/>
        <v>0.7119341563786008</v>
      </c>
    </row>
    <row r="30" spans="1:4" hidden="1" x14ac:dyDescent="0.2">
      <c r="B30" s="2" t="s">
        <v>5</v>
      </c>
      <c r="C30" s="1">
        <v>511</v>
      </c>
      <c r="D30" s="3">
        <f t="shared" si="1"/>
        <v>0.77307110438729199</v>
      </c>
    </row>
    <row r="31" spans="1:4" hidden="1" x14ac:dyDescent="0.2">
      <c r="B31" s="2" t="s">
        <v>6</v>
      </c>
      <c r="C31" s="1">
        <v>497</v>
      </c>
      <c r="D31" s="3">
        <f t="shared" si="1"/>
        <v>0.65052356020942403</v>
      </c>
    </row>
    <row r="32" spans="1:4" hidden="1" x14ac:dyDescent="0.2">
      <c r="B32" s="2" t="s">
        <v>7</v>
      </c>
      <c r="C32" s="1">
        <v>462</v>
      </c>
      <c r="D32" s="3">
        <f t="shared" si="1"/>
        <v>0.55595667870036103</v>
      </c>
    </row>
    <row r="33" spans="1:6" hidden="1" x14ac:dyDescent="0.2">
      <c r="B33" s="2" t="s">
        <v>8</v>
      </c>
      <c r="C33" s="1">
        <v>447</v>
      </c>
      <c r="D33" s="3">
        <f t="shared" si="1"/>
        <v>0.64782608695652177</v>
      </c>
    </row>
    <row r="34" spans="1:6" hidden="1" x14ac:dyDescent="0.2">
      <c r="B34" s="2" t="s">
        <v>9</v>
      </c>
      <c r="C34" s="1">
        <v>600</v>
      </c>
      <c r="D34" s="3">
        <f t="shared" si="1"/>
        <v>0.86705202312138729</v>
      </c>
    </row>
    <row r="35" spans="1:6" hidden="1" x14ac:dyDescent="0.2">
      <c r="B35" s="2" t="s">
        <v>12</v>
      </c>
      <c r="C35" s="1">
        <v>550</v>
      </c>
      <c r="D35" s="3">
        <f t="shared" si="1"/>
        <v>0.82089552238805974</v>
      </c>
    </row>
    <row r="36" spans="1:6" hidden="1" x14ac:dyDescent="0.2">
      <c r="B36" s="2" t="s">
        <v>13</v>
      </c>
      <c r="C36" s="1">
        <v>576</v>
      </c>
      <c r="D36" s="3">
        <f t="shared" si="1"/>
        <v>0.86227544910179643</v>
      </c>
      <c r="F36">
        <f>SUM(C25:C36)</f>
        <v>5899</v>
      </c>
    </row>
    <row r="37" spans="1:6" hidden="1" x14ac:dyDescent="0.2">
      <c r="A37" t="s">
        <v>53</v>
      </c>
      <c r="B37" s="2" t="s">
        <v>0</v>
      </c>
      <c r="C37" s="1">
        <v>481</v>
      </c>
      <c r="D37" s="3">
        <f>+C37/C25</f>
        <v>1.0479302832244008</v>
      </c>
    </row>
    <row r="38" spans="1:6" hidden="1" x14ac:dyDescent="0.2">
      <c r="B38" s="2" t="s">
        <v>1</v>
      </c>
      <c r="C38" s="1">
        <v>533</v>
      </c>
      <c r="D38" s="3">
        <f t="shared" si="1"/>
        <v>1.1413276231263383</v>
      </c>
    </row>
    <row r="39" spans="1:6" hidden="1" x14ac:dyDescent="0.2">
      <c r="B39" s="2" t="s">
        <v>2</v>
      </c>
      <c r="C39" s="1">
        <v>474</v>
      </c>
      <c r="D39" s="3">
        <f t="shared" si="1"/>
        <v>1.161764705882353</v>
      </c>
    </row>
    <row r="40" spans="1:6" hidden="1" x14ac:dyDescent="0.2">
      <c r="B40" s="2" t="s">
        <v>3</v>
      </c>
      <c r="C40" s="1">
        <v>625</v>
      </c>
      <c r="D40" s="3">
        <f t="shared" si="1"/>
        <v>1.5508684863523574</v>
      </c>
    </row>
    <row r="41" spans="1:6" hidden="1" x14ac:dyDescent="0.2">
      <c r="B41" s="2" t="s">
        <v>4</v>
      </c>
      <c r="C41" s="1">
        <v>375</v>
      </c>
      <c r="D41" s="3">
        <f t="shared" si="1"/>
        <v>0.7225433526011561</v>
      </c>
    </row>
    <row r="42" spans="1:6" hidden="1" x14ac:dyDescent="0.2">
      <c r="B42" s="2" t="s">
        <v>5</v>
      </c>
      <c r="C42" s="1">
        <v>518</v>
      </c>
      <c r="D42" s="3">
        <f t="shared" si="1"/>
        <v>1.0136986301369864</v>
      </c>
    </row>
    <row r="43" spans="1:6" hidden="1" x14ac:dyDescent="0.2">
      <c r="B43" s="2" t="s">
        <v>6</v>
      </c>
      <c r="C43" s="1">
        <v>677</v>
      </c>
      <c r="D43" s="3">
        <f t="shared" si="1"/>
        <v>1.3621730382293762</v>
      </c>
    </row>
    <row r="44" spans="1:6" hidden="1" x14ac:dyDescent="0.2">
      <c r="B44" s="2" t="s">
        <v>7</v>
      </c>
      <c r="C44" s="1">
        <v>680</v>
      </c>
      <c r="D44" s="3">
        <f t="shared" si="1"/>
        <v>1.4718614718614718</v>
      </c>
    </row>
    <row r="45" spans="1:6" hidden="1" x14ac:dyDescent="0.2">
      <c r="B45" s="2" t="s">
        <v>8</v>
      </c>
      <c r="C45" s="1">
        <v>584</v>
      </c>
      <c r="D45" s="3">
        <f t="shared" si="1"/>
        <v>1.3064876957494407</v>
      </c>
    </row>
    <row r="46" spans="1:6" hidden="1" x14ac:dyDescent="0.2">
      <c r="B46" s="2" t="s">
        <v>9</v>
      </c>
      <c r="C46" s="1">
        <v>573</v>
      </c>
      <c r="D46" s="3">
        <f t="shared" si="1"/>
        <v>0.95499999999999996</v>
      </c>
    </row>
    <row r="47" spans="1:6" hidden="1" x14ac:dyDescent="0.2">
      <c r="B47" s="2" t="s">
        <v>12</v>
      </c>
      <c r="C47" s="1">
        <v>470</v>
      </c>
      <c r="D47" s="3">
        <f t="shared" si="1"/>
        <v>0.8545454545454545</v>
      </c>
    </row>
    <row r="48" spans="1:6" hidden="1" x14ac:dyDescent="0.2">
      <c r="B48" s="2" t="s">
        <v>13</v>
      </c>
      <c r="C48" s="1">
        <v>422</v>
      </c>
      <c r="D48" s="3">
        <f t="shared" si="1"/>
        <v>0.73263888888888884</v>
      </c>
      <c r="F48">
        <f>SUM(C37:C48)</f>
        <v>6412</v>
      </c>
    </row>
    <row r="49" spans="1:6" x14ac:dyDescent="0.2">
      <c r="A49" t="s">
        <v>55</v>
      </c>
      <c r="B49" s="2" t="s">
        <v>0</v>
      </c>
      <c r="C49" s="1">
        <v>561</v>
      </c>
      <c r="D49" s="3">
        <f>+C49/C37</f>
        <v>1.1663201663201663</v>
      </c>
    </row>
    <row r="50" spans="1:6" x14ac:dyDescent="0.2">
      <c r="B50" s="2" t="s">
        <v>1</v>
      </c>
      <c r="C50" s="1">
        <v>550</v>
      </c>
      <c r="D50" s="3">
        <f t="shared" ref="D50:D113" si="2">+C50/C38</f>
        <v>1.0318949343339587</v>
      </c>
    </row>
    <row r="51" spans="1:6" x14ac:dyDescent="0.2">
      <c r="B51" s="2" t="s">
        <v>2</v>
      </c>
      <c r="C51" s="1">
        <v>503</v>
      </c>
      <c r="D51" s="3">
        <f t="shared" si="2"/>
        <v>1.0611814345991561</v>
      </c>
    </row>
    <row r="52" spans="1:6" x14ac:dyDescent="0.2">
      <c r="B52" s="2" t="s">
        <v>3</v>
      </c>
      <c r="C52" s="1">
        <v>601</v>
      </c>
      <c r="D52" s="3">
        <f t="shared" si="2"/>
        <v>0.96160000000000001</v>
      </c>
    </row>
    <row r="53" spans="1:6" x14ac:dyDescent="0.2">
      <c r="B53" s="2" t="s">
        <v>4</v>
      </c>
      <c r="C53" s="1">
        <v>636</v>
      </c>
      <c r="D53" s="3">
        <f t="shared" si="2"/>
        <v>1.696</v>
      </c>
    </row>
    <row r="54" spans="1:6" x14ac:dyDescent="0.2">
      <c r="B54" s="2" t="s">
        <v>5</v>
      </c>
      <c r="C54" s="1">
        <v>528</v>
      </c>
      <c r="D54" s="3">
        <f t="shared" si="2"/>
        <v>1.0193050193050193</v>
      </c>
    </row>
    <row r="55" spans="1:6" x14ac:dyDescent="0.2">
      <c r="B55" s="2" t="s">
        <v>6</v>
      </c>
      <c r="C55" s="1">
        <v>512</v>
      </c>
      <c r="D55" s="3">
        <f t="shared" si="2"/>
        <v>0.75627769571639591</v>
      </c>
    </row>
    <row r="56" spans="1:6" x14ac:dyDescent="0.2">
      <c r="B56" s="2" t="s">
        <v>7</v>
      </c>
      <c r="C56" s="1">
        <v>644</v>
      </c>
      <c r="D56" s="3">
        <f t="shared" si="2"/>
        <v>0.94705882352941173</v>
      </c>
    </row>
    <row r="57" spans="1:6" x14ac:dyDescent="0.2">
      <c r="B57" s="2" t="s">
        <v>8</v>
      </c>
      <c r="C57" s="1">
        <v>782</v>
      </c>
      <c r="D57" s="3">
        <f t="shared" si="2"/>
        <v>1.3390410958904109</v>
      </c>
    </row>
    <row r="58" spans="1:6" x14ac:dyDescent="0.2">
      <c r="B58" s="2" t="s">
        <v>9</v>
      </c>
      <c r="C58" s="1">
        <v>508</v>
      </c>
      <c r="D58" s="3">
        <f t="shared" si="2"/>
        <v>0.88656195462478182</v>
      </c>
    </row>
    <row r="59" spans="1:6" x14ac:dyDescent="0.2">
      <c r="B59" s="2" t="s">
        <v>12</v>
      </c>
      <c r="C59" s="1">
        <v>505</v>
      </c>
      <c r="D59" s="3">
        <f t="shared" si="2"/>
        <v>1.074468085106383</v>
      </c>
    </row>
    <row r="60" spans="1:6" x14ac:dyDescent="0.2">
      <c r="B60" s="2" t="s">
        <v>13</v>
      </c>
      <c r="C60" s="1">
        <v>568</v>
      </c>
      <c r="D60" s="3">
        <f t="shared" si="2"/>
        <v>1.3459715639810426</v>
      </c>
      <c r="F60">
        <f>SUM(C49:C60)</f>
        <v>6898</v>
      </c>
    </row>
    <row r="61" spans="1:6" x14ac:dyDescent="0.2">
      <c r="A61" t="s">
        <v>60</v>
      </c>
      <c r="B61" s="2" t="s">
        <v>0</v>
      </c>
      <c r="C61" s="1">
        <v>621</v>
      </c>
      <c r="D61" s="3">
        <f t="shared" si="2"/>
        <v>1.106951871657754</v>
      </c>
    </row>
    <row r="62" spans="1:6" x14ac:dyDescent="0.2">
      <c r="B62" s="2" t="s">
        <v>1</v>
      </c>
      <c r="C62" s="1">
        <v>454</v>
      </c>
      <c r="D62" s="3">
        <f t="shared" si="2"/>
        <v>0.82545454545454544</v>
      </c>
    </row>
    <row r="63" spans="1:6" x14ac:dyDescent="0.2">
      <c r="B63" s="2" t="s">
        <v>2</v>
      </c>
      <c r="C63" s="1">
        <v>430</v>
      </c>
      <c r="D63" s="3">
        <f t="shared" si="2"/>
        <v>0.85487077534791256</v>
      </c>
    </row>
    <row r="64" spans="1:6" x14ac:dyDescent="0.2">
      <c r="B64" s="2" t="s">
        <v>3</v>
      </c>
      <c r="C64" s="1">
        <v>713</v>
      </c>
      <c r="D64" s="3">
        <f t="shared" si="2"/>
        <v>1.1863560732113145</v>
      </c>
    </row>
    <row r="65" spans="1:6" x14ac:dyDescent="0.2">
      <c r="B65" s="2" t="s">
        <v>4</v>
      </c>
      <c r="C65" s="1">
        <v>687</v>
      </c>
      <c r="D65" s="3">
        <f t="shared" si="2"/>
        <v>1.0801886792452831</v>
      </c>
    </row>
    <row r="66" spans="1:6" x14ac:dyDescent="0.2">
      <c r="B66" s="2" t="s">
        <v>5</v>
      </c>
      <c r="C66" s="1">
        <v>552</v>
      </c>
      <c r="D66" s="3">
        <f t="shared" si="2"/>
        <v>1.0454545454545454</v>
      </c>
    </row>
    <row r="67" spans="1:6" x14ac:dyDescent="0.2">
      <c r="B67" s="2" t="s">
        <v>6</v>
      </c>
      <c r="C67" s="1">
        <v>753</v>
      </c>
      <c r="D67" s="3">
        <f t="shared" si="2"/>
        <v>1.470703125</v>
      </c>
    </row>
    <row r="68" spans="1:6" x14ac:dyDescent="0.2">
      <c r="B68" s="2" t="s">
        <v>7</v>
      </c>
      <c r="C68" s="1">
        <v>649</v>
      </c>
      <c r="D68" s="3">
        <f t="shared" si="2"/>
        <v>1.0077639751552796</v>
      </c>
    </row>
    <row r="69" spans="1:6" x14ac:dyDescent="0.2">
      <c r="B69" s="2" t="s">
        <v>8</v>
      </c>
      <c r="C69" s="1">
        <v>530</v>
      </c>
      <c r="D69" s="3">
        <f t="shared" si="2"/>
        <v>0.67774936061381075</v>
      </c>
    </row>
    <row r="70" spans="1:6" x14ac:dyDescent="0.2">
      <c r="B70" s="2" t="s">
        <v>9</v>
      </c>
      <c r="C70" s="1">
        <v>602</v>
      </c>
      <c r="D70" s="3">
        <f t="shared" si="2"/>
        <v>1.1850393700787401</v>
      </c>
    </row>
    <row r="71" spans="1:6" x14ac:dyDescent="0.2">
      <c r="B71" s="2" t="s">
        <v>12</v>
      </c>
      <c r="C71" s="1">
        <v>583</v>
      </c>
      <c r="D71" s="3">
        <f t="shared" si="2"/>
        <v>1.1544554455445544</v>
      </c>
    </row>
    <row r="72" spans="1:6" x14ac:dyDescent="0.2">
      <c r="B72" s="2" t="s">
        <v>13</v>
      </c>
      <c r="C72" s="1">
        <v>489</v>
      </c>
      <c r="D72" s="3">
        <f t="shared" si="2"/>
        <v>0.8609154929577465</v>
      </c>
      <c r="F72">
        <f>SUM(C61:C72)</f>
        <v>7063</v>
      </c>
    </row>
    <row r="73" spans="1:6" x14ac:dyDescent="0.2">
      <c r="A73" t="s">
        <v>61</v>
      </c>
      <c r="B73" s="2" t="s">
        <v>0</v>
      </c>
      <c r="C73" s="61">
        <v>432</v>
      </c>
      <c r="D73" s="3">
        <f t="shared" si="2"/>
        <v>0.69565217391304346</v>
      </c>
    </row>
    <row r="74" spans="1:6" x14ac:dyDescent="0.2">
      <c r="B74" s="2" t="s">
        <v>1</v>
      </c>
      <c r="C74" s="61">
        <v>371</v>
      </c>
      <c r="D74" s="3">
        <f t="shared" si="2"/>
        <v>0.81718061674008813</v>
      </c>
    </row>
    <row r="75" spans="1:6" x14ac:dyDescent="0.2">
      <c r="B75" s="2" t="s">
        <v>2</v>
      </c>
      <c r="C75" s="61">
        <v>585</v>
      </c>
      <c r="D75" s="3">
        <f t="shared" si="2"/>
        <v>1.3604651162790697</v>
      </c>
    </row>
    <row r="76" spans="1:6" x14ac:dyDescent="0.2">
      <c r="B76" s="2" t="s">
        <v>3</v>
      </c>
      <c r="C76" s="61">
        <v>434</v>
      </c>
      <c r="D76" s="3">
        <f t="shared" si="2"/>
        <v>0.60869565217391308</v>
      </c>
    </row>
    <row r="77" spans="1:6" x14ac:dyDescent="0.2">
      <c r="B77" s="2" t="s">
        <v>4</v>
      </c>
      <c r="C77" s="61">
        <v>347</v>
      </c>
      <c r="D77" s="3">
        <f t="shared" si="2"/>
        <v>0.50509461426491997</v>
      </c>
    </row>
    <row r="78" spans="1:6" x14ac:dyDescent="0.2">
      <c r="B78" s="2" t="s">
        <v>5</v>
      </c>
      <c r="C78" s="61">
        <v>491</v>
      </c>
      <c r="D78" s="3">
        <f t="shared" si="2"/>
        <v>0.88949275362318836</v>
      </c>
    </row>
    <row r="79" spans="1:6" x14ac:dyDescent="0.2">
      <c r="B79" s="2" t="s">
        <v>6</v>
      </c>
      <c r="C79" s="61">
        <v>470</v>
      </c>
      <c r="D79" s="3">
        <f t="shared" si="2"/>
        <v>0.62416998671978752</v>
      </c>
    </row>
    <row r="80" spans="1:6" x14ac:dyDescent="0.2">
      <c r="B80" s="2" t="s">
        <v>7</v>
      </c>
      <c r="C80" s="61">
        <v>456</v>
      </c>
      <c r="D80" s="3">
        <f t="shared" si="2"/>
        <v>0.70261941448382126</v>
      </c>
    </row>
    <row r="81" spans="1:6" x14ac:dyDescent="0.2">
      <c r="B81" s="2" t="s">
        <v>8</v>
      </c>
      <c r="C81" s="61">
        <v>623</v>
      </c>
      <c r="D81" s="3">
        <f t="shared" si="2"/>
        <v>1.1754716981132076</v>
      </c>
    </row>
    <row r="82" spans="1:6" x14ac:dyDescent="0.2">
      <c r="B82" s="2" t="s">
        <v>9</v>
      </c>
      <c r="C82" s="61">
        <v>561</v>
      </c>
      <c r="D82" s="3">
        <f t="shared" si="2"/>
        <v>0.93189368770764125</v>
      </c>
    </row>
    <row r="83" spans="1:6" x14ac:dyDescent="0.2">
      <c r="B83" s="2" t="s">
        <v>12</v>
      </c>
      <c r="C83" s="61">
        <v>780</v>
      </c>
      <c r="D83" s="3">
        <f t="shared" si="2"/>
        <v>1.3379073756432247</v>
      </c>
    </row>
    <row r="84" spans="1:6" x14ac:dyDescent="0.2">
      <c r="B84" s="2" t="s">
        <v>13</v>
      </c>
      <c r="C84" s="61">
        <v>363</v>
      </c>
      <c r="D84" s="3">
        <f t="shared" si="2"/>
        <v>0.74233128834355833</v>
      </c>
      <c r="F84" s="86">
        <f>SUM(C73:C84)</f>
        <v>5913</v>
      </c>
    </row>
    <row r="85" spans="1:6" x14ac:dyDescent="0.2">
      <c r="A85" s="87" t="s">
        <v>62</v>
      </c>
      <c r="B85" s="2" t="s">
        <v>0</v>
      </c>
      <c r="C85" s="89">
        <v>368</v>
      </c>
      <c r="D85" s="3">
        <f t="shared" si="2"/>
        <v>0.85185185185185186</v>
      </c>
    </row>
    <row r="86" spans="1:6" x14ac:dyDescent="0.2">
      <c r="B86" s="2" t="s">
        <v>1</v>
      </c>
      <c r="C86" s="61">
        <v>520</v>
      </c>
      <c r="D86" s="3">
        <f t="shared" si="2"/>
        <v>1.4016172506738545</v>
      </c>
    </row>
    <row r="87" spans="1:6" x14ac:dyDescent="0.2">
      <c r="B87" s="2" t="s">
        <v>2</v>
      </c>
      <c r="C87" s="61">
        <v>660</v>
      </c>
      <c r="D87" s="3">
        <f t="shared" si="2"/>
        <v>1.1282051282051282</v>
      </c>
    </row>
    <row r="88" spans="1:6" x14ac:dyDescent="0.2">
      <c r="B88" s="2" t="s">
        <v>3</v>
      </c>
      <c r="C88" s="61">
        <v>440</v>
      </c>
      <c r="D88" s="3">
        <f t="shared" si="2"/>
        <v>1.0138248847926268</v>
      </c>
    </row>
    <row r="89" spans="1:6" x14ac:dyDescent="0.2">
      <c r="B89" s="2" t="s">
        <v>4</v>
      </c>
      <c r="C89" s="61">
        <v>325</v>
      </c>
      <c r="D89" s="3">
        <f t="shared" si="2"/>
        <v>0.93659942363112392</v>
      </c>
    </row>
    <row r="90" spans="1:6" x14ac:dyDescent="0.2">
      <c r="B90" s="2" t="s">
        <v>5</v>
      </c>
      <c r="C90" s="61">
        <v>677</v>
      </c>
      <c r="D90" s="3">
        <f t="shared" si="2"/>
        <v>1.3788187372708758</v>
      </c>
    </row>
    <row r="91" spans="1:6" x14ac:dyDescent="0.2">
      <c r="B91" s="2" t="s">
        <v>6</v>
      </c>
      <c r="C91" s="61">
        <v>462</v>
      </c>
      <c r="D91" s="3">
        <f t="shared" si="2"/>
        <v>0.98297872340425529</v>
      </c>
    </row>
    <row r="92" spans="1:6" x14ac:dyDescent="0.2">
      <c r="B92" s="2" t="s">
        <v>7</v>
      </c>
      <c r="C92" s="61">
        <v>398</v>
      </c>
      <c r="D92" s="3">
        <f t="shared" si="2"/>
        <v>0.8728070175438597</v>
      </c>
    </row>
    <row r="93" spans="1:6" x14ac:dyDescent="0.2">
      <c r="B93" s="2" t="s">
        <v>8</v>
      </c>
      <c r="C93" s="61">
        <v>530</v>
      </c>
      <c r="D93" s="3">
        <f t="shared" si="2"/>
        <v>0.8507223113964687</v>
      </c>
    </row>
    <row r="94" spans="1:6" x14ac:dyDescent="0.2">
      <c r="B94" s="2" t="s">
        <v>9</v>
      </c>
      <c r="C94" s="61">
        <v>403</v>
      </c>
      <c r="D94" s="3">
        <f t="shared" si="2"/>
        <v>0.71836007130124779</v>
      </c>
    </row>
    <row r="95" spans="1:6" x14ac:dyDescent="0.2">
      <c r="B95" s="2" t="s">
        <v>12</v>
      </c>
      <c r="C95" s="61">
        <v>528</v>
      </c>
      <c r="D95" s="3">
        <f t="shared" si="2"/>
        <v>0.67692307692307696</v>
      </c>
    </row>
    <row r="96" spans="1:6" x14ac:dyDescent="0.2">
      <c r="B96" s="2" t="s">
        <v>13</v>
      </c>
      <c r="C96" s="61">
        <v>369</v>
      </c>
      <c r="D96" s="3">
        <f t="shared" si="2"/>
        <v>1.0165289256198347</v>
      </c>
      <c r="F96" s="86">
        <f>SUM(C85:C96)</f>
        <v>5680</v>
      </c>
    </row>
    <row r="97" spans="1:6" x14ac:dyDescent="0.2">
      <c r="A97" t="s">
        <v>63</v>
      </c>
      <c r="B97" s="2" t="s">
        <v>0</v>
      </c>
      <c r="C97" s="61">
        <v>276</v>
      </c>
      <c r="D97" s="3">
        <f t="shared" si="2"/>
        <v>0.75</v>
      </c>
    </row>
    <row r="98" spans="1:6" x14ac:dyDescent="0.2">
      <c r="B98" s="2" t="s">
        <v>1</v>
      </c>
      <c r="C98" s="61">
        <v>426</v>
      </c>
      <c r="D98" s="3">
        <f t="shared" si="2"/>
        <v>0.81923076923076921</v>
      </c>
    </row>
    <row r="99" spans="1:6" x14ac:dyDescent="0.2">
      <c r="B99" s="2" t="s">
        <v>2</v>
      </c>
      <c r="C99" s="61">
        <v>513</v>
      </c>
      <c r="D99" s="3">
        <f t="shared" si="2"/>
        <v>0.77727272727272723</v>
      </c>
    </row>
    <row r="100" spans="1:6" x14ac:dyDescent="0.2">
      <c r="B100" s="2" t="s">
        <v>3</v>
      </c>
      <c r="C100" s="61">
        <v>384</v>
      </c>
      <c r="D100" s="3">
        <f t="shared" si="2"/>
        <v>0.87272727272727268</v>
      </c>
    </row>
    <row r="101" spans="1:6" x14ac:dyDescent="0.2">
      <c r="B101" s="2" t="s">
        <v>4</v>
      </c>
      <c r="C101" s="61">
        <v>324</v>
      </c>
      <c r="D101" s="3">
        <f t="shared" si="2"/>
        <v>0.99692307692307691</v>
      </c>
    </row>
    <row r="102" spans="1:6" x14ac:dyDescent="0.2">
      <c r="B102" s="2" t="s">
        <v>5</v>
      </c>
      <c r="C102" s="61">
        <v>297</v>
      </c>
      <c r="D102" s="3">
        <f t="shared" si="2"/>
        <v>0.43870014771048743</v>
      </c>
    </row>
    <row r="103" spans="1:6" x14ac:dyDescent="0.2">
      <c r="B103" s="2" t="s">
        <v>6</v>
      </c>
      <c r="C103" s="61">
        <v>434</v>
      </c>
      <c r="D103" s="3">
        <f t="shared" si="2"/>
        <v>0.93939393939393945</v>
      </c>
    </row>
    <row r="104" spans="1:6" x14ac:dyDescent="0.2">
      <c r="B104" s="2" t="s">
        <v>7</v>
      </c>
      <c r="C104" s="61">
        <v>355</v>
      </c>
      <c r="D104" s="3">
        <f t="shared" si="2"/>
        <v>0.89195979899497491</v>
      </c>
    </row>
    <row r="105" spans="1:6" x14ac:dyDescent="0.2">
      <c r="B105" s="2" t="s">
        <v>8</v>
      </c>
      <c r="C105" s="61">
        <v>411</v>
      </c>
      <c r="D105" s="3">
        <f t="shared" si="2"/>
        <v>0.7754716981132076</v>
      </c>
    </row>
    <row r="106" spans="1:6" x14ac:dyDescent="0.2">
      <c r="B106" s="2" t="s">
        <v>9</v>
      </c>
      <c r="C106" s="61">
        <v>345</v>
      </c>
      <c r="D106" s="3">
        <f t="shared" si="2"/>
        <v>0.85607940446650121</v>
      </c>
    </row>
    <row r="107" spans="1:6" x14ac:dyDescent="0.2">
      <c r="B107" s="2" t="s">
        <v>12</v>
      </c>
      <c r="C107" s="61">
        <v>522</v>
      </c>
      <c r="D107" s="3">
        <f t="shared" si="2"/>
        <v>0.98863636363636365</v>
      </c>
    </row>
    <row r="108" spans="1:6" x14ac:dyDescent="0.2">
      <c r="B108" s="2" t="s">
        <v>13</v>
      </c>
      <c r="C108" s="61">
        <v>460</v>
      </c>
      <c r="D108" s="3">
        <f t="shared" si="2"/>
        <v>1.2466124661246611</v>
      </c>
      <c r="F108" s="86">
        <f>SUM(C97:C108)</f>
        <v>4747</v>
      </c>
    </row>
    <row r="109" spans="1:6" x14ac:dyDescent="0.2">
      <c r="A109" t="s">
        <v>64</v>
      </c>
      <c r="B109" s="2" t="s">
        <v>0</v>
      </c>
      <c r="C109" s="61">
        <v>359</v>
      </c>
      <c r="D109" s="3">
        <f t="shared" si="2"/>
        <v>1.3007246376811594</v>
      </c>
    </row>
    <row r="110" spans="1:6" x14ac:dyDescent="0.2">
      <c r="B110" s="2" t="s">
        <v>1</v>
      </c>
      <c r="C110" s="61">
        <v>408</v>
      </c>
      <c r="D110" s="3">
        <f t="shared" si="2"/>
        <v>0.95774647887323938</v>
      </c>
    </row>
    <row r="111" spans="1:6" x14ac:dyDescent="0.2">
      <c r="B111" s="2" t="s">
        <v>2</v>
      </c>
      <c r="C111" s="61">
        <v>389</v>
      </c>
      <c r="D111" s="3">
        <f t="shared" si="2"/>
        <v>0.75828460038986356</v>
      </c>
    </row>
    <row r="112" spans="1:6" x14ac:dyDescent="0.2">
      <c r="B112" s="2" t="s">
        <v>3</v>
      </c>
      <c r="C112" s="61">
        <v>602</v>
      </c>
      <c r="D112" s="3">
        <f t="shared" si="2"/>
        <v>1.5677083333333333</v>
      </c>
    </row>
    <row r="113" spans="1:6" x14ac:dyDescent="0.2">
      <c r="B113" s="2" t="s">
        <v>4</v>
      </c>
      <c r="C113" s="61">
        <v>449</v>
      </c>
      <c r="D113" s="3">
        <f t="shared" si="2"/>
        <v>1.3858024691358024</v>
      </c>
    </row>
    <row r="114" spans="1:6" x14ac:dyDescent="0.2">
      <c r="B114" s="2" t="s">
        <v>5</v>
      </c>
      <c r="C114" s="61">
        <v>427</v>
      </c>
      <c r="D114" s="3">
        <f t="shared" ref="D114:D132" si="3">+C114/C102</f>
        <v>1.4377104377104377</v>
      </c>
    </row>
    <row r="115" spans="1:6" x14ac:dyDescent="0.2">
      <c r="B115" s="2" t="s">
        <v>6</v>
      </c>
      <c r="C115" s="61">
        <v>650</v>
      </c>
      <c r="D115" s="3">
        <f t="shared" si="3"/>
        <v>1.4976958525345623</v>
      </c>
    </row>
    <row r="116" spans="1:6" x14ac:dyDescent="0.2">
      <c r="B116" s="2" t="s">
        <v>7</v>
      </c>
      <c r="C116" s="61">
        <v>520</v>
      </c>
      <c r="D116" s="3">
        <f t="shared" si="3"/>
        <v>1.4647887323943662</v>
      </c>
    </row>
    <row r="117" spans="1:6" x14ac:dyDescent="0.2">
      <c r="B117" s="2" t="s">
        <v>8</v>
      </c>
      <c r="C117" s="61">
        <v>457</v>
      </c>
      <c r="D117" s="3">
        <f t="shared" si="3"/>
        <v>1.1119221411192215</v>
      </c>
    </row>
    <row r="118" spans="1:6" x14ac:dyDescent="0.2">
      <c r="B118" s="2" t="s">
        <v>9</v>
      </c>
      <c r="C118" s="61">
        <v>439</v>
      </c>
      <c r="D118" s="3">
        <f t="shared" si="3"/>
        <v>1.2724637681159421</v>
      </c>
    </row>
    <row r="119" spans="1:6" x14ac:dyDescent="0.2">
      <c r="B119" s="2" t="s">
        <v>12</v>
      </c>
      <c r="C119" s="61">
        <v>641</v>
      </c>
      <c r="D119" s="3">
        <f t="shared" si="3"/>
        <v>1.2279693486590038</v>
      </c>
    </row>
    <row r="120" spans="1:6" x14ac:dyDescent="0.2">
      <c r="B120" s="2" t="s">
        <v>13</v>
      </c>
      <c r="C120" s="61">
        <v>377</v>
      </c>
      <c r="D120" s="3">
        <f t="shared" si="3"/>
        <v>0.81956521739130439</v>
      </c>
      <c r="F120" s="86">
        <f>SUM(C109:C120)</f>
        <v>5718</v>
      </c>
    </row>
    <row r="121" spans="1:6" x14ac:dyDescent="0.2">
      <c r="A121" t="s">
        <v>65</v>
      </c>
      <c r="B121" s="2" t="s">
        <v>0</v>
      </c>
      <c r="C121" s="61">
        <v>308</v>
      </c>
      <c r="D121" s="3">
        <f t="shared" si="3"/>
        <v>0.85793871866295268</v>
      </c>
    </row>
    <row r="122" spans="1:6" x14ac:dyDescent="0.2">
      <c r="B122" s="2" t="s">
        <v>1</v>
      </c>
      <c r="C122" s="61">
        <v>398</v>
      </c>
      <c r="D122" s="3">
        <f t="shared" si="3"/>
        <v>0.97549019607843135</v>
      </c>
    </row>
    <row r="123" spans="1:6" x14ac:dyDescent="0.2">
      <c r="B123" s="2" t="s">
        <v>2</v>
      </c>
      <c r="C123" s="61">
        <v>444</v>
      </c>
      <c r="D123" s="3">
        <f t="shared" si="3"/>
        <v>1.1413881748071979</v>
      </c>
    </row>
    <row r="124" spans="1:6" x14ac:dyDescent="0.2">
      <c r="B124" s="2" t="s">
        <v>3</v>
      </c>
      <c r="C124" s="61">
        <v>542</v>
      </c>
      <c r="D124" s="3">
        <f t="shared" si="3"/>
        <v>0.90033222591362128</v>
      </c>
    </row>
    <row r="125" spans="1:6" x14ac:dyDescent="0.2">
      <c r="B125" s="2" t="s">
        <v>4</v>
      </c>
      <c r="C125" s="61">
        <v>364</v>
      </c>
      <c r="D125" s="3">
        <f t="shared" si="3"/>
        <v>0.81069042316258355</v>
      </c>
    </row>
    <row r="126" spans="1:6" x14ac:dyDescent="0.2">
      <c r="B126" s="2" t="s">
        <v>5</v>
      </c>
      <c r="C126" s="61">
        <v>561</v>
      </c>
      <c r="D126" s="3">
        <f t="shared" si="3"/>
        <v>1.3138173302107727</v>
      </c>
    </row>
    <row r="127" spans="1:6" x14ac:dyDescent="0.2">
      <c r="B127" s="2" t="s">
        <v>6</v>
      </c>
      <c r="C127" s="61">
        <v>521</v>
      </c>
      <c r="D127" s="3">
        <f t="shared" si="3"/>
        <v>0.80153846153846153</v>
      </c>
    </row>
    <row r="128" spans="1:6" x14ac:dyDescent="0.2">
      <c r="B128" s="2" t="s">
        <v>7</v>
      </c>
      <c r="C128" s="61">
        <v>493</v>
      </c>
      <c r="D128" s="3">
        <f t="shared" si="3"/>
        <v>0.94807692307692304</v>
      </c>
    </row>
    <row r="129" spans="1:6" x14ac:dyDescent="0.2">
      <c r="B129" s="2" t="s">
        <v>8</v>
      </c>
      <c r="C129" s="61">
        <v>502</v>
      </c>
      <c r="D129" s="3">
        <f t="shared" si="3"/>
        <v>1.0984682713347922</v>
      </c>
    </row>
    <row r="130" spans="1:6" x14ac:dyDescent="0.2">
      <c r="B130" s="2" t="s">
        <v>9</v>
      </c>
      <c r="C130" s="61">
        <v>378</v>
      </c>
      <c r="D130" s="3">
        <f t="shared" si="3"/>
        <v>0.86104783599088841</v>
      </c>
    </row>
    <row r="131" spans="1:6" x14ac:dyDescent="0.2">
      <c r="B131" s="2" t="s">
        <v>12</v>
      </c>
      <c r="C131" s="61">
        <v>373</v>
      </c>
      <c r="D131" s="3">
        <f t="shared" si="3"/>
        <v>0.5819032761310452</v>
      </c>
    </row>
    <row r="132" spans="1:6" x14ac:dyDescent="0.2">
      <c r="B132" s="2" t="s">
        <v>13</v>
      </c>
      <c r="C132" s="61">
        <v>314</v>
      </c>
      <c r="D132" s="3">
        <f t="shared" si="3"/>
        <v>0.83289124668435011</v>
      </c>
      <c r="F132" s="86">
        <f>SUM(C121:C132)</f>
        <v>5198</v>
      </c>
    </row>
    <row r="133" spans="1:6" x14ac:dyDescent="0.2">
      <c r="A133" t="s">
        <v>66</v>
      </c>
      <c r="B133" s="2" t="s">
        <v>0</v>
      </c>
      <c r="C133" s="61">
        <v>571</v>
      </c>
      <c r="D133" s="3">
        <f t="shared" ref="D133:D156" si="4">+C133/C121</f>
        <v>1.8538961038961039</v>
      </c>
    </row>
    <row r="134" spans="1:6" x14ac:dyDescent="0.2">
      <c r="B134" s="2" t="s">
        <v>1</v>
      </c>
      <c r="C134" s="61">
        <v>407</v>
      </c>
      <c r="D134" s="3">
        <f t="shared" si="4"/>
        <v>1.0226130653266332</v>
      </c>
    </row>
    <row r="135" spans="1:6" x14ac:dyDescent="0.2">
      <c r="B135" s="2" t="s">
        <v>2</v>
      </c>
      <c r="C135" s="61">
        <v>408</v>
      </c>
      <c r="D135" s="3">
        <f t="shared" si="4"/>
        <v>0.91891891891891897</v>
      </c>
    </row>
    <row r="136" spans="1:6" x14ac:dyDescent="0.2">
      <c r="B136" s="2" t="s">
        <v>3</v>
      </c>
      <c r="C136" s="61">
        <v>303</v>
      </c>
      <c r="D136" s="3">
        <f t="shared" si="4"/>
        <v>0.55904059040590404</v>
      </c>
    </row>
    <row r="137" spans="1:6" x14ac:dyDescent="0.2">
      <c r="B137" s="2" t="s">
        <v>4</v>
      </c>
      <c r="C137" s="61">
        <v>529</v>
      </c>
      <c r="D137" s="3">
        <f t="shared" si="4"/>
        <v>1.4532967032967032</v>
      </c>
    </row>
    <row r="138" spans="1:6" x14ac:dyDescent="0.2">
      <c r="B138" s="2" t="s">
        <v>5</v>
      </c>
      <c r="C138" s="61">
        <v>423</v>
      </c>
      <c r="D138" s="3">
        <f t="shared" si="4"/>
        <v>0.75401069518716579</v>
      </c>
    </row>
    <row r="139" spans="1:6" x14ac:dyDescent="0.2">
      <c r="B139" s="2" t="s">
        <v>6</v>
      </c>
      <c r="C139" s="61">
        <v>413</v>
      </c>
      <c r="D139" s="3">
        <f t="shared" si="4"/>
        <v>0.79270633397312862</v>
      </c>
    </row>
    <row r="140" spans="1:6" x14ac:dyDescent="0.2">
      <c r="B140" s="2" t="s">
        <v>7</v>
      </c>
      <c r="C140" s="61">
        <v>555</v>
      </c>
      <c r="D140" s="3">
        <f t="shared" si="4"/>
        <v>1.1257606490872212</v>
      </c>
    </row>
    <row r="141" spans="1:6" x14ac:dyDescent="0.2">
      <c r="B141" s="2" t="s">
        <v>8</v>
      </c>
      <c r="C141" s="61">
        <v>432</v>
      </c>
      <c r="D141" s="3">
        <f t="shared" si="4"/>
        <v>0.8605577689243028</v>
      </c>
    </row>
    <row r="142" spans="1:6" x14ac:dyDescent="0.2">
      <c r="B142" s="2" t="s">
        <v>9</v>
      </c>
      <c r="C142" s="61">
        <v>427</v>
      </c>
      <c r="D142" s="3">
        <f t="shared" si="4"/>
        <v>1.1296296296296295</v>
      </c>
    </row>
    <row r="143" spans="1:6" x14ac:dyDescent="0.2">
      <c r="B143" s="2" t="s">
        <v>12</v>
      </c>
      <c r="C143" s="61">
        <v>369</v>
      </c>
      <c r="D143" s="3">
        <f t="shared" si="4"/>
        <v>0.98927613941018766</v>
      </c>
    </row>
    <row r="144" spans="1:6" x14ac:dyDescent="0.2">
      <c r="B144" s="88" t="s">
        <v>13</v>
      </c>
      <c r="C144" s="89">
        <v>442</v>
      </c>
      <c r="D144" s="3">
        <f t="shared" si="4"/>
        <v>1.4076433121019107</v>
      </c>
      <c r="F144" s="86">
        <f>SUM(C133:C144)</f>
        <v>5279</v>
      </c>
    </row>
    <row r="145" spans="1:4" x14ac:dyDescent="0.2">
      <c r="A145" t="s">
        <v>67</v>
      </c>
      <c r="B145" s="2" t="s">
        <v>0</v>
      </c>
      <c r="C145" s="61">
        <v>471</v>
      </c>
      <c r="D145" s="3">
        <f t="shared" si="4"/>
        <v>0.82486865148861643</v>
      </c>
    </row>
    <row r="146" spans="1:4" x14ac:dyDescent="0.2">
      <c r="B146" s="2" t="s">
        <v>1</v>
      </c>
      <c r="C146" s="61">
        <v>350</v>
      </c>
      <c r="D146" s="3">
        <f t="shared" si="4"/>
        <v>0.85995085995085996</v>
      </c>
    </row>
    <row r="147" spans="1:4" x14ac:dyDescent="0.2">
      <c r="B147" s="2" t="s">
        <v>2</v>
      </c>
      <c r="C147" s="61">
        <v>399</v>
      </c>
      <c r="D147" s="3">
        <f t="shared" si="4"/>
        <v>0.9779411764705882</v>
      </c>
    </row>
    <row r="148" spans="1:4" x14ac:dyDescent="0.2">
      <c r="B148" s="2" t="s">
        <v>3</v>
      </c>
      <c r="C148" s="61">
        <v>345</v>
      </c>
      <c r="D148" s="3">
        <f t="shared" si="4"/>
        <v>1.1386138613861385</v>
      </c>
    </row>
    <row r="149" spans="1:4" x14ac:dyDescent="0.2">
      <c r="B149" s="2" t="s">
        <v>4</v>
      </c>
      <c r="C149" s="61">
        <v>465</v>
      </c>
      <c r="D149" s="3">
        <f t="shared" si="4"/>
        <v>0.87901701323251413</v>
      </c>
    </row>
    <row r="150" spans="1:4" x14ac:dyDescent="0.2">
      <c r="B150" s="2" t="s">
        <v>5</v>
      </c>
      <c r="C150" s="61">
        <v>389</v>
      </c>
      <c r="D150" s="3">
        <f t="shared" si="4"/>
        <v>0.91962174940898345</v>
      </c>
    </row>
    <row r="151" spans="1:4" x14ac:dyDescent="0.2">
      <c r="B151" s="2" t="s">
        <v>6</v>
      </c>
      <c r="C151" s="61">
        <v>384</v>
      </c>
      <c r="D151" s="3">
        <f t="shared" si="4"/>
        <v>0.92978208232445525</v>
      </c>
    </row>
    <row r="152" spans="1:4" x14ac:dyDescent="0.2">
      <c r="B152" s="2" t="s">
        <v>7</v>
      </c>
      <c r="C152" s="61">
        <v>407</v>
      </c>
      <c r="D152" s="3">
        <f t="shared" si="4"/>
        <v>0.73333333333333328</v>
      </c>
    </row>
    <row r="153" spans="1:4" x14ac:dyDescent="0.2">
      <c r="B153" s="2" t="s">
        <v>8</v>
      </c>
      <c r="C153" s="61">
        <v>398</v>
      </c>
      <c r="D153" s="3">
        <f t="shared" si="4"/>
        <v>0.92129629629629628</v>
      </c>
    </row>
    <row r="154" spans="1:4" x14ac:dyDescent="0.2">
      <c r="B154" s="2" t="s">
        <v>9</v>
      </c>
      <c r="C154" s="61">
        <v>433</v>
      </c>
      <c r="D154" s="3">
        <f t="shared" si="4"/>
        <v>1.0140515222482436</v>
      </c>
    </row>
    <row r="155" spans="1:4" x14ac:dyDescent="0.2">
      <c r="B155" s="2" t="s">
        <v>12</v>
      </c>
      <c r="C155" s="61">
        <v>389</v>
      </c>
      <c r="D155" s="3">
        <f t="shared" si="4"/>
        <v>1.0542005420054201</v>
      </c>
    </row>
    <row r="156" spans="1:4" x14ac:dyDescent="0.2">
      <c r="B156" s="2" t="s">
        <v>13</v>
      </c>
      <c r="C156" s="61">
        <v>398</v>
      </c>
      <c r="D156" s="3">
        <f t="shared" si="4"/>
        <v>0.90045248868778283</v>
      </c>
    </row>
    <row r="157" spans="1:4" x14ac:dyDescent="0.2">
      <c r="A157" t="s">
        <v>71</v>
      </c>
      <c r="B157" s="2" t="s">
        <v>0</v>
      </c>
      <c r="C157" s="61">
        <v>153</v>
      </c>
      <c r="D157" s="3">
        <f t="shared" ref="D157:D168" si="5">+C157/C145</f>
        <v>0.32484076433121017</v>
      </c>
    </row>
    <row r="158" spans="1:4" x14ac:dyDescent="0.2">
      <c r="B158" s="2" t="s">
        <v>1</v>
      </c>
      <c r="C158" s="61">
        <v>510</v>
      </c>
      <c r="D158" s="3">
        <f t="shared" si="5"/>
        <v>1.4571428571428571</v>
      </c>
    </row>
    <row r="159" spans="1:4" x14ac:dyDescent="0.2">
      <c r="B159" s="2" t="s">
        <v>2</v>
      </c>
      <c r="C159" s="61">
        <v>663</v>
      </c>
      <c r="D159" s="3">
        <f t="shared" si="5"/>
        <v>1.6616541353383458</v>
      </c>
    </row>
    <row r="160" spans="1:4" x14ac:dyDescent="0.2">
      <c r="B160" s="2" t="s">
        <v>3</v>
      </c>
      <c r="C160" s="61">
        <v>130</v>
      </c>
      <c r="D160" s="3">
        <f t="shared" si="5"/>
        <v>0.37681159420289856</v>
      </c>
    </row>
    <row r="161" spans="2:4" x14ac:dyDescent="0.2">
      <c r="B161" s="2" t="s">
        <v>4</v>
      </c>
      <c r="C161" s="61">
        <v>229</v>
      </c>
      <c r="D161" s="3">
        <f t="shared" si="5"/>
        <v>0.49247311827956991</v>
      </c>
    </row>
    <row r="162" spans="2:4" x14ac:dyDescent="0.2">
      <c r="B162" s="2" t="s">
        <v>5</v>
      </c>
      <c r="C162" s="61">
        <v>458</v>
      </c>
      <c r="D162" s="3">
        <f t="shared" si="5"/>
        <v>1.1773778920308484</v>
      </c>
    </row>
    <row r="163" spans="2:4" x14ac:dyDescent="0.2">
      <c r="B163" s="2" t="s">
        <v>6</v>
      </c>
      <c r="C163" s="61">
        <v>296</v>
      </c>
      <c r="D163" s="3">
        <f t="shared" si="5"/>
        <v>0.77083333333333337</v>
      </c>
    </row>
    <row r="164" spans="2:4" x14ac:dyDescent="0.2">
      <c r="B164" s="2" t="s">
        <v>7</v>
      </c>
      <c r="C164" s="61">
        <v>298</v>
      </c>
      <c r="D164" s="3">
        <f t="shared" si="5"/>
        <v>0.73218673218673214</v>
      </c>
    </row>
    <row r="165" spans="2:4" x14ac:dyDescent="0.2">
      <c r="B165" s="2" t="s">
        <v>8</v>
      </c>
      <c r="C165" s="61">
        <v>296</v>
      </c>
      <c r="D165" s="3">
        <f t="shared" si="5"/>
        <v>0.74371859296482412</v>
      </c>
    </row>
    <row r="166" spans="2:4" x14ac:dyDescent="0.2">
      <c r="B166" s="2" t="s">
        <v>9</v>
      </c>
      <c r="C166" s="61">
        <v>329</v>
      </c>
      <c r="D166" s="3">
        <f t="shared" si="5"/>
        <v>0.75981524249422627</v>
      </c>
    </row>
    <row r="167" spans="2:4" x14ac:dyDescent="0.2">
      <c r="B167" s="2" t="s">
        <v>12</v>
      </c>
      <c r="C167" s="61">
        <v>320</v>
      </c>
      <c r="D167" s="3">
        <f t="shared" si="5"/>
        <v>0.82262210796915169</v>
      </c>
    </row>
    <row r="168" spans="2:4" x14ac:dyDescent="0.2">
      <c r="B168" s="2" t="s">
        <v>13</v>
      </c>
      <c r="C168" s="61">
        <v>271</v>
      </c>
      <c r="D168" s="3">
        <f t="shared" si="5"/>
        <v>0.68090452261306533</v>
      </c>
    </row>
  </sheetData>
  <phoneticPr fontId="2"/>
  <pageMargins left="0.75" right="0.75" top="1" bottom="1" header="0.51200000000000001" footer="0.51200000000000001"/>
  <pageSetup paperSize="9" scale="71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月別</vt:lpstr>
      <vt:lpstr>グラフ</vt:lpstr>
      <vt:lpstr>参照ｼｰﾄ</vt:lpstr>
      <vt:lpstr>グラフ!Print_Area</vt:lpstr>
      <vt:lpstr>月別!Print_Area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C02-2191</dc:creator>
  <cp:lastModifiedBy>岩崎　美穂</cp:lastModifiedBy>
  <cp:lastPrinted>2026-07-07T00:36:10Z</cp:lastPrinted>
  <dcterms:created xsi:type="dcterms:W3CDTF">2007-10-24T08:25:23Z</dcterms:created>
  <dcterms:modified xsi:type="dcterms:W3CDTF">2026-07-09T07:31:50Z</dcterms:modified>
</cp:coreProperties>
</file>