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★★★新型コロナ対策\20210513_大規模施設協力金★★\申請受付要項\様式（R3.9.22最終版）\１．大規模施設申請様式一式\"/>
    </mc:Choice>
  </mc:AlternateContent>
  <bookViews>
    <workbookView xWindow="930" yWindow="0" windowWidth="19560" windowHeight="7740" tabRatio="789"/>
  </bookViews>
  <sheets>
    <sheet name="大規模施設" sheetId="2" r:id="rId1"/>
    <sheet name="記入例" sheetId="10" r:id="rId2"/>
  </sheets>
  <definedNames>
    <definedName name="_xlnm.Print_Area" localSheetId="1">記入例!$A$1:$AB$65</definedName>
    <definedName name="_xlnm.Print_Area" localSheetId="0">大規模施設!$A$1:$AB$65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4" i="10" l="1"/>
  <c r="I64" i="10"/>
  <c r="M63" i="10"/>
  <c r="I63" i="10"/>
  <c r="M62" i="10"/>
  <c r="I62" i="10"/>
  <c r="M61" i="10"/>
  <c r="I61" i="10"/>
  <c r="M60" i="10"/>
  <c r="I60" i="10"/>
  <c r="M59" i="10"/>
  <c r="I59" i="10"/>
  <c r="M58" i="10"/>
  <c r="I58" i="10"/>
  <c r="M57" i="10"/>
  <c r="I57" i="10"/>
  <c r="M56" i="10"/>
  <c r="I56" i="10"/>
  <c r="M55" i="10"/>
  <c r="I55" i="10"/>
  <c r="M54" i="10"/>
  <c r="I54" i="10"/>
  <c r="M53" i="10"/>
  <c r="I53" i="10"/>
  <c r="M52" i="10"/>
  <c r="I52" i="10"/>
  <c r="M51" i="10"/>
  <c r="I51" i="10"/>
  <c r="M50" i="10"/>
  <c r="I50" i="10"/>
  <c r="M49" i="10"/>
  <c r="I49" i="10"/>
  <c r="M48" i="10"/>
  <c r="I48" i="10"/>
  <c r="M47" i="10"/>
  <c r="I47" i="10"/>
  <c r="M46" i="10"/>
  <c r="I46" i="10"/>
  <c r="M45" i="10"/>
  <c r="I45" i="10"/>
  <c r="M44" i="10"/>
  <c r="I44" i="10"/>
  <c r="M43" i="10"/>
  <c r="I43" i="10"/>
  <c r="M42" i="10"/>
  <c r="I42" i="10"/>
  <c r="M41" i="10"/>
  <c r="I41" i="10"/>
  <c r="P35" i="10"/>
  <c r="Z34" i="10" s="1"/>
  <c r="P31" i="10"/>
  <c r="Z30" i="10" s="1"/>
  <c r="P27" i="10"/>
  <c r="Z26" i="10" s="1"/>
  <c r="P23" i="10"/>
  <c r="Z22" i="10" s="1"/>
  <c r="P19" i="10"/>
  <c r="Z18" i="10" s="1"/>
  <c r="O13" i="10"/>
  <c r="U13" i="10" s="1"/>
  <c r="W47" i="10" l="1"/>
  <c r="W41" i="10"/>
  <c r="W49" i="10"/>
  <c r="W51" i="10"/>
  <c r="W57" i="10"/>
  <c r="W59" i="10"/>
  <c r="W63" i="10"/>
  <c r="W48" i="10"/>
  <c r="W52" i="10"/>
  <c r="W56" i="10"/>
  <c r="W64" i="10"/>
  <c r="W45" i="10"/>
  <c r="W53" i="10"/>
  <c r="W55" i="10"/>
  <c r="W61" i="10"/>
  <c r="W44" i="10"/>
  <c r="W60" i="10"/>
  <c r="W46" i="10"/>
  <c r="W50" i="10"/>
  <c r="W62" i="10"/>
  <c r="W42" i="10"/>
  <c r="W54" i="10"/>
  <c r="W58" i="10"/>
  <c r="W43" i="10"/>
  <c r="I41" i="2"/>
  <c r="W65" i="10" l="1"/>
  <c r="P19" i="2"/>
  <c r="Z18" i="2" s="1"/>
  <c r="Z34" i="2"/>
  <c r="Z30" i="2"/>
  <c r="Z26" i="2"/>
  <c r="P35" i="2" l="1"/>
  <c r="P31" i="2"/>
  <c r="P27" i="2"/>
  <c r="P23" i="2"/>
  <c r="Z22" i="2" s="1"/>
  <c r="M61" i="2" l="1"/>
  <c r="M60" i="2"/>
  <c r="M59" i="2"/>
  <c r="M58" i="2"/>
  <c r="M64" i="2"/>
  <c r="M63" i="2"/>
  <c r="M62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O13" i="2"/>
  <c r="U13" i="2" s="1"/>
  <c r="W41" i="2" l="1"/>
  <c r="I42" i="2" l="1"/>
  <c r="W42" i="2" s="1"/>
  <c r="I56" i="2"/>
  <c r="W56" i="2" s="1"/>
  <c r="I43" i="2"/>
  <c r="W43" i="2" s="1"/>
  <c r="I49" i="2"/>
  <c r="W49" i="2" s="1"/>
  <c r="I64" i="2"/>
  <c r="W64" i="2" s="1"/>
  <c r="I57" i="2"/>
  <c r="W57" i="2" s="1"/>
  <c r="I63" i="2"/>
  <c r="W63" i="2" s="1"/>
  <c r="I50" i="2"/>
  <c r="W50" i="2" s="1"/>
  <c r="I61" i="2"/>
  <c r="W61" i="2" s="1"/>
  <c r="I59" i="2"/>
  <c r="W59" i="2" s="1"/>
  <c r="I62" i="2"/>
  <c r="W62" i="2" s="1"/>
  <c r="I54" i="2"/>
  <c r="W54" i="2" s="1"/>
  <c r="I52" i="2"/>
  <c r="W52" i="2" s="1"/>
  <c r="I44" i="2"/>
  <c r="W44" i="2" s="1"/>
  <c r="I60" i="2"/>
  <c r="W60" i="2" s="1"/>
  <c r="I58" i="2"/>
  <c r="W58" i="2" s="1"/>
  <c r="I55" i="2"/>
  <c r="W55" i="2" s="1"/>
  <c r="I53" i="2"/>
  <c r="W53" i="2" s="1"/>
  <c r="I51" i="2"/>
  <c r="W51" i="2" s="1"/>
  <c r="I47" i="2"/>
  <c r="W47" i="2" s="1"/>
  <c r="I45" i="2"/>
  <c r="W45" i="2" s="1"/>
  <c r="I48" i="2"/>
  <c r="W48" i="2" s="1"/>
  <c r="I46" i="2"/>
  <c r="W46" i="2" s="1"/>
  <c r="W65" i="2" l="1"/>
</calcChain>
</file>

<file path=xl/comments1.xml><?xml version="1.0" encoding="utf-8"?>
<comments xmlns="http://schemas.openxmlformats.org/spreadsheetml/2006/main">
  <authors>
    <author>Windows ユーザー</author>
  </authors>
  <commentList>
    <comment ref="W39" authorId="0" shapeId="0">
      <text>
        <r>
          <rPr>
            <b/>
            <sz val="8"/>
            <color indexed="81"/>
            <rFont val="ＭＳ Ｐゴシック"/>
            <family val="3"/>
            <charset val="128"/>
          </rPr>
          <t>支払い金額の計算は、（ｱ＋2千円×ｷ＋2万円×ｶ）×ｴとなります。</t>
        </r>
      </text>
    </comment>
    <comment ref="M40" authorId="0" shapeId="0">
      <text>
        <r>
          <rPr>
            <b/>
            <sz val="8"/>
            <color indexed="81"/>
            <rFont val="ＭＳ Ｐゴシック"/>
            <family val="3"/>
            <charset val="128"/>
          </rPr>
          <t>ｷは10以上に限り算定します。</t>
        </r>
      </text>
    </comment>
  </commentList>
</comments>
</file>

<file path=xl/comments2.xml><?xml version="1.0" encoding="utf-8"?>
<comments xmlns="http://schemas.openxmlformats.org/spreadsheetml/2006/main">
  <authors>
    <author>Windows ユーザー</author>
  </authors>
  <commentList>
    <comment ref="W39" authorId="0" shapeId="0">
      <text>
        <r>
          <rPr>
            <b/>
            <sz val="8"/>
            <color indexed="81"/>
            <rFont val="ＭＳ Ｐゴシック"/>
            <family val="3"/>
            <charset val="128"/>
          </rPr>
          <t>支払い金額の計算は、（ｱ＋2千円×ｷ＋2万円×ｶ）×ｴとなります。</t>
        </r>
      </text>
    </comment>
    <comment ref="M40" authorId="0" shapeId="0">
      <text>
        <r>
          <rPr>
            <b/>
            <sz val="8"/>
            <color indexed="81"/>
            <rFont val="ＭＳ Ｐゴシック"/>
            <family val="3"/>
            <charset val="128"/>
          </rPr>
          <t>ｷは10以上に限り算定します。</t>
        </r>
      </text>
    </comment>
  </commentList>
</comments>
</file>

<file path=xl/sharedStrings.xml><?xml version="1.0" encoding="utf-8"?>
<sst xmlns="http://schemas.openxmlformats.org/spreadsheetml/2006/main" count="209" uniqueCount="61">
  <si>
    <t>㎡</t>
    <phoneticPr fontId="1"/>
  </si>
  <si>
    <t>→</t>
    <phoneticPr fontId="1"/>
  </si>
  <si>
    <t>単位</t>
    <rPh sb="0" eb="2">
      <t>タンイ</t>
    </rPh>
    <phoneticPr fontId="1"/>
  </si>
  <si>
    <t>円/日</t>
    <rPh sb="0" eb="1">
      <t>エン</t>
    </rPh>
    <rPh sb="2" eb="3">
      <t>ニチ</t>
    </rPh>
    <phoneticPr fontId="1"/>
  </si>
  <si>
    <t>1,000㎡を1単位とし、1,000㎡未満は切り捨て</t>
    <rPh sb="8" eb="10">
      <t>タンイ</t>
    </rPh>
    <phoneticPr fontId="1"/>
  </si>
  <si>
    <t>1単位あたり、20万円/日</t>
    <rPh sb="1" eb="3">
      <t>タンイ</t>
    </rPh>
    <rPh sb="9" eb="11">
      <t>マンエン</t>
    </rPh>
    <rPh sb="12" eb="13">
      <t>ニチ</t>
    </rPh>
    <phoneticPr fontId="1"/>
  </si>
  <si>
    <t>本来の営業時間</t>
    <rPh sb="0" eb="2">
      <t>ホンライ</t>
    </rPh>
    <rPh sb="3" eb="7">
      <t>エイギョウジカン</t>
    </rPh>
    <phoneticPr fontId="1"/>
  </si>
  <si>
    <t>要請後の営業時間</t>
    <rPh sb="0" eb="3">
      <t>ヨウセイゴ</t>
    </rPh>
    <rPh sb="4" eb="8">
      <t>エイギョウジカン</t>
    </rPh>
    <phoneticPr fontId="1"/>
  </si>
  <si>
    <t>開始時間</t>
    <rPh sb="0" eb="4">
      <t>カイシジカン</t>
    </rPh>
    <phoneticPr fontId="1"/>
  </si>
  <si>
    <t>終了時間</t>
    <rPh sb="0" eb="4">
      <t>シュウリョウジカン</t>
    </rPh>
    <phoneticPr fontId="1"/>
  </si>
  <si>
    <t>除外時間</t>
    <rPh sb="0" eb="2">
      <t>ジョガイ</t>
    </rPh>
    <rPh sb="2" eb="4">
      <t>ジカン</t>
    </rPh>
    <phoneticPr fontId="1"/>
  </si>
  <si>
    <t>要請している終了時間</t>
    <rPh sb="0" eb="2">
      <t>ヨウセイ</t>
    </rPh>
    <rPh sb="6" eb="10">
      <t>シュウリョウジカン</t>
    </rPh>
    <phoneticPr fontId="1"/>
  </si>
  <si>
    <t>時短率①</t>
    <rPh sb="0" eb="3">
      <t>ジタンリツ</t>
    </rPh>
    <phoneticPr fontId="1"/>
  </si>
  <si>
    <t>時短率②</t>
    <rPh sb="0" eb="3">
      <t>ジタンリツ</t>
    </rPh>
    <phoneticPr fontId="1"/>
  </si>
  <si>
    <t>時短率➂</t>
    <rPh sb="0" eb="3">
      <t>ジタンリツ</t>
    </rPh>
    <phoneticPr fontId="1"/>
  </si>
  <si>
    <t>時短率④</t>
    <rPh sb="0" eb="3">
      <t>ジタンリツ</t>
    </rPh>
    <phoneticPr fontId="1"/>
  </si>
  <si>
    <t>時短①</t>
    <rPh sb="0" eb="2">
      <t>ジタン</t>
    </rPh>
    <phoneticPr fontId="1"/>
  </si>
  <si>
    <t>時短②</t>
    <rPh sb="0" eb="2">
      <t>ジタン</t>
    </rPh>
    <phoneticPr fontId="1"/>
  </si>
  <si>
    <t>時短➂</t>
    <rPh sb="0" eb="2">
      <t>ジタン</t>
    </rPh>
    <phoneticPr fontId="1"/>
  </si>
  <si>
    <t>時短④</t>
    <rPh sb="0" eb="2">
      <t>ジタン</t>
    </rPh>
    <phoneticPr fontId="1"/>
  </si>
  <si>
    <t>（協力金の算定）</t>
    <rPh sb="1" eb="4">
      <t>キョウリョクキン</t>
    </rPh>
    <rPh sb="5" eb="7">
      <t>サンテイ</t>
    </rPh>
    <phoneticPr fontId="1"/>
  </si>
  <si>
    <t>日付</t>
    <rPh sb="0" eb="2">
      <t>ヒヅケ</t>
    </rPh>
    <phoneticPr fontId="1"/>
  </si>
  <si>
    <t>区分</t>
    <rPh sb="0" eb="2">
      <t>クブン</t>
    </rPh>
    <phoneticPr fontId="1"/>
  </si>
  <si>
    <t>時短率⑤</t>
    <rPh sb="0" eb="3">
      <t>ジタンリツ</t>
    </rPh>
    <phoneticPr fontId="1"/>
  </si>
  <si>
    <t>時短率①</t>
    <rPh sb="0" eb="2">
      <t>ジタン</t>
    </rPh>
    <rPh sb="2" eb="3">
      <t>リツ</t>
    </rPh>
    <phoneticPr fontId="1"/>
  </si>
  <si>
    <t>時短率②</t>
    <rPh sb="0" eb="2">
      <t>ジタン</t>
    </rPh>
    <rPh sb="2" eb="3">
      <t>リツ</t>
    </rPh>
    <phoneticPr fontId="1"/>
  </si>
  <si>
    <t>時短率④</t>
    <rPh sb="0" eb="2">
      <t>ジタン</t>
    </rPh>
    <rPh sb="2" eb="3">
      <t>リツ</t>
    </rPh>
    <phoneticPr fontId="1"/>
  </si>
  <si>
    <t>テナント等の合計</t>
    <rPh sb="4" eb="5">
      <t>トウ</t>
    </rPh>
    <rPh sb="6" eb="8">
      <t>ゴウケイ</t>
    </rPh>
    <phoneticPr fontId="1"/>
  </si>
  <si>
    <t>本来の営業時間</t>
    <rPh sb="0" eb="2">
      <t>ホンライ</t>
    </rPh>
    <rPh sb="3" eb="5">
      <t>エイギョウ</t>
    </rPh>
    <rPh sb="5" eb="7">
      <t>ジカン</t>
    </rPh>
    <phoneticPr fontId="1"/>
  </si>
  <si>
    <t>時短率➂</t>
    <rPh sb="0" eb="2">
      <t>ジタン</t>
    </rPh>
    <rPh sb="2" eb="3">
      <t>リツ</t>
    </rPh>
    <phoneticPr fontId="1"/>
  </si>
  <si>
    <t>時短率⑤</t>
    <rPh sb="0" eb="2">
      <t>ジタン</t>
    </rPh>
    <rPh sb="2" eb="3">
      <t>リツ</t>
    </rPh>
    <phoneticPr fontId="1"/>
  </si>
  <si>
    <t>→該当があれば時短⑤に記入</t>
    <rPh sb="1" eb="3">
      <t>ガイトウ</t>
    </rPh>
    <rPh sb="7" eb="9">
      <t>ジタン</t>
    </rPh>
    <rPh sb="11" eb="13">
      <t>キニュウ</t>
    </rPh>
    <phoneticPr fontId="1"/>
  </si>
  <si>
    <t>建築物の床面積</t>
    <rPh sb="0" eb="3">
      <t>ケンチクブツ</t>
    </rPh>
    <rPh sb="4" eb="7">
      <t>ユカメンセキ</t>
    </rPh>
    <phoneticPr fontId="1"/>
  </si>
  <si>
    <t>ｴ=ｳ/ｲ</t>
    <phoneticPr fontId="1"/>
  </si>
  <si>
    <t>ｱ</t>
    <phoneticPr fontId="1"/>
  </si>
  <si>
    <t>ｲ</t>
    <phoneticPr fontId="1"/>
  </si>
  <si>
    <t>ｳ</t>
    <phoneticPr fontId="1"/>
  </si>
  <si>
    <t>ｷ=ｵ+ｶ</t>
    <phoneticPr fontId="1"/>
  </si>
  <si>
    <t>対応なし</t>
    <rPh sb="0" eb="2">
      <t>タイオウ</t>
    </rPh>
    <phoneticPr fontId="1"/>
  </si>
  <si>
    <t>※</t>
    <phoneticPr fontId="1"/>
  </si>
  <si>
    <t>の部分を入力してください。</t>
    <rPh sb="1" eb="3">
      <t>ブブン</t>
    </rPh>
    <rPh sb="4" eb="6">
      <t>ニュウリョク</t>
    </rPh>
    <phoneticPr fontId="1"/>
  </si>
  <si>
    <t>合　　計</t>
    <rPh sb="0" eb="1">
      <t>ゴウ</t>
    </rPh>
    <rPh sb="3" eb="4">
      <t>ケイ</t>
    </rPh>
    <phoneticPr fontId="1"/>
  </si>
  <si>
    <t>（時短率）</t>
    <rPh sb="1" eb="3">
      <t>ジタン</t>
    </rPh>
    <rPh sb="3" eb="4">
      <t>リツ</t>
    </rPh>
    <phoneticPr fontId="1"/>
  </si>
  <si>
    <t>時短率
ｴ</t>
    <rPh sb="0" eb="2">
      <t>ジタン</t>
    </rPh>
    <rPh sb="2" eb="3">
      <t>リツ</t>
    </rPh>
    <phoneticPr fontId="1"/>
  </si>
  <si>
    <t>【自己利用部分面積の協力金】</t>
    <rPh sb="1" eb="3">
      <t>ジコ</t>
    </rPh>
    <rPh sb="3" eb="5">
      <t>リヨウ</t>
    </rPh>
    <rPh sb="5" eb="7">
      <t>ブブン</t>
    </rPh>
    <rPh sb="7" eb="9">
      <t>メンセキ</t>
    </rPh>
    <rPh sb="10" eb="13">
      <t>キョウリョクキン</t>
    </rPh>
    <phoneticPr fontId="1"/>
  </si>
  <si>
    <t>時短した時間</t>
    <rPh sb="0" eb="2">
      <t>ジタン</t>
    </rPh>
    <rPh sb="4" eb="6">
      <t>ジカン</t>
    </rPh>
    <phoneticPr fontId="1"/>
  </si>
  <si>
    <t>うち、自己利用部分の面積</t>
    <rPh sb="3" eb="5">
      <t>ジコ</t>
    </rPh>
    <rPh sb="5" eb="7">
      <t>リヨウ</t>
    </rPh>
    <rPh sb="7" eb="9">
      <t>ブブン</t>
    </rPh>
    <rPh sb="10" eb="12">
      <t>メンセキ</t>
    </rPh>
    <phoneticPr fontId="1"/>
  </si>
  <si>
    <t>テナント数 ｵ</t>
    <rPh sb="4" eb="5">
      <t>スウ</t>
    </rPh>
    <phoneticPr fontId="1"/>
  </si>
  <si>
    <t>特定百貨店
店舗数 ｶ</t>
    <rPh sb="0" eb="2">
      <t>トクテイ</t>
    </rPh>
    <rPh sb="2" eb="5">
      <t>ヒャッカテン</t>
    </rPh>
    <rPh sb="6" eb="9">
      <t>テンポスウ</t>
    </rPh>
    <rPh sb="8" eb="9">
      <t>スウ</t>
    </rPh>
    <phoneticPr fontId="1"/>
  </si>
  <si>
    <t>入力は24時間表示で（例:21:00、29:00）</t>
    <rPh sb="0" eb="2">
      <t>ニュウリョク</t>
    </rPh>
    <rPh sb="5" eb="9">
      <t>ジカンヒョウジ</t>
    </rPh>
    <rPh sb="11" eb="12">
      <t>レイ</t>
    </rPh>
    <phoneticPr fontId="1"/>
  </si>
  <si>
    <t>ショッピングモール高松</t>
    <rPh sb="9" eb="11">
      <t>タカマツ</t>
    </rPh>
    <phoneticPr fontId="1"/>
  </si>
  <si>
    <t>施設（店舗）名称</t>
    <rPh sb="0" eb="2">
      <t>シセツ</t>
    </rPh>
    <rPh sb="3" eb="5">
      <t>テンポ</t>
    </rPh>
    <rPh sb="6" eb="8">
      <t>メイショウ</t>
    </rPh>
    <phoneticPr fontId="1"/>
  </si>
  <si>
    <t>（施設（店舗）の面積）</t>
    <rPh sb="1" eb="3">
      <t>シセツ</t>
    </rPh>
    <rPh sb="4" eb="6">
      <t>テンポ</t>
    </rPh>
    <rPh sb="8" eb="10">
      <t>メンセキ</t>
    </rPh>
    <phoneticPr fontId="1"/>
  </si>
  <si>
    <t>イベント等で要請している終了時間</t>
    <rPh sb="4" eb="5">
      <t>トウ</t>
    </rPh>
    <rPh sb="6" eb="8">
      <t>ヨウセイ</t>
    </rPh>
    <rPh sb="12" eb="16">
      <t>シュウリョウジカン</t>
    </rPh>
    <phoneticPr fontId="1"/>
  </si>
  <si>
    <t>時短⑤（イベント等開催）</t>
    <rPh sb="0" eb="2">
      <t>ジタン</t>
    </rPh>
    <rPh sb="8" eb="9">
      <t>トウ</t>
    </rPh>
    <rPh sb="9" eb="11">
      <t>カイサイ</t>
    </rPh>
    <phoneticPr fontId="1"/>
  </si>
  <si>
    <t>【１　大規模施設】</t>
    <phoneticPr fontId="1"/>
  </si>
  <si>
    <r>
      <t xml:space="preserve">支払い金額（円）
</t>
    </r>
    <r>
      <rPr>
        <sz val="9"/>
        <color theme="1"/>
        <rFont val="游ゴシック"/>
        <family val="3"/>
        <charset val="128"/>
        <scheme val="minor"/>
      </rPr>
      <t>（千円未満切上げ）</t>
    </r>
    <rPh sb="0" eb="2">
      <t>シハラ</t>
    </rPh>
    <rPh sb="3" eb="5">
      <t>キンガク</t>
    </rPh>
    <rPh sb="6" eb="7">
      <t>エン</t>
    </rPh>
    <rPh sb="10" eb="14">
      <t>センエンミマン</t>
    </rPh>
    <rPh sb="14" eb="16">
      <t>キリア</t>
    </rPh>
    <phoneticPr fontId="1"/>
  </si>
  <si>
    <t>申請額</t>
    <rPh sb="0" eb="3">
      <t>シンセイガク</t>
    </rPh>
    <phoneticPr fontId="1"/>
  </si>
  <si>
    <r>
      <t>協力金申請額算定表</t>
    </r>
    <r>
      <rPr>
        <sz val="11"/>
        <color theme="1"/>
        <rFont val="游ゴシック"/>
        <family val="3"/>
        <charset val="128"/>
        <scheme val="minor"/>
      </rPr>
      <t>（大規模施設）</t>
    </r>
    <rPh sb="0" eb="3">
      <t>キョウリョクキン</t>
    </rPh>
    <rPh sb="3" eb="5">
      <t>シンセイ</t>
    </rPh>
    <rPh sb="5" eb="6">
      <t>ガク</t>
    </rPh>
    <rPh sb="6" eb="8">
      <t>サンテイ</t>
    </rPh>
    <rPh sb="8" eb="9">
      <t>ヒョウ</t>
    </rPh>
    <rPh sb="10" eb="13">
      <t>ダイキボ</t>
    </rPh>
    <rPh sb="13" eb="15">
      <t>シセツ</t>
    </rPh>
    <phoneticPr fontId="1"/>
  </si>
  <si>
    <t>小数点第3位未満切上げ</t>
    <rPh sb="0" eb="4">
      <t>ショウスウテンダイ</t>
    </rPh>
    <rPh sb="5" eb="6">
      <t>イ</t>
    </rPh>
    <rPh sb="6" eb="8">
      <t>ミマン</t>
    </rPh>
    <rPh sb="8" eb="10">
      <t>キリア</t>
    </rPh>
    <phoneticPr fontId="1"/>
  </si>
  <si>
    <t>本算定表は、施設又は店舗ごとに作成してください。</t>
    <rPh sb="0" eb="4">
      <t>ホンサンテイヒョウ</t>
    </rPh>
    <rPh sb="6" eb="8">
      <t>シセツ</t>
    </rPh>
    <rPh sb="8" eb="9">
      <t>マタ</t>
    </rPh>
    <rPh sb="10" eb="12">
      <t>テンポ</t>
    </rPh>
    <rPh sb="15" eb="17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</si>
</sst>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[h]:mm"/>
    <numFmt numFmtId="178" formatCode="m&quot;月&quot;d&quot;日&quot;\(aaa\)"/>
    <numFmt numFmtId="179" formatCode="#,##0.000_ "/>
    <numFmt numFmtId="180" formatCode="#,##0.000_);[Red]\(#,##0.000\)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8"/>
      <color indexed="8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8"/>
      <color rgb="FFFF000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13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0" fontId="6" fillId="2" borderId="1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Protection="1">
      <alignment vertical="center"/>
    </xf>
    <xf numFmtId="20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Protection="1">
      <alignment vertical="center"/>
    </xf>
    <xf numFmtId="0" fontId="4" fillId="0" borderId="10" xfId="0" applyFont="1" applyBorder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shrinkToFit="1"/>
    </xf>
    <xf numFmtId="177" fontId="4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176" fontId="0" fillId="0" borderId="0" xfId="0" applyNumberFormat="1" applyBorder="1" applyAlignment="1" applyProtection="1">
      <alignment vertical="center" shrinkToFit="1"/>
    </xf>
    <xf numFmtId="176" fontId="4" fillId="0" borderId="0" xfId="0" applyNumberFormat="1" applyFont="1" applyBorder="1" applyAlignment="1" applyProtection="1">
      <alignment vertical="center" shrinkToFit="1"/>
    </xf>
    <xf numFmtId="0" fontId="0" fillId="0" borderId="0" xfId="0" applyBorder="1" applyAlignment="1" applyProtection="1">
      <alignment vertical="center" shrinkToFit="1"/>
    </xf>
    <xf numFmtId="0" fontId="4" fillId="0" borderId="0" xfId="0" applyFont="1" applyBorder="1" applyAlignment="1" applyProtection="1">
      <alignment vertical="center" shrinkToFit="1"/>
    </xf>
    <xf numFmtId="0" fontId="4" fillId="0" borderId="7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176" fontId="11" fillId="2" borderId="3" xfId="0" applyNumberFormat="1" applyFont="1" applyFill="1" applyBorder="1" applyAlignment="1" applyProtection="1">
      <alignment vertical="center" shrinkToFit="1"/>
      <protection locked="0"/>
    </xf>
    <xf numFmtId="176" fontId="11" fillId="2" borderId="4" xfId="0" applyNumberFormat="1" applyFont="1" applyFill="1" applyBorder="1" applyAlignment="1" applyProtection="1">
      <alignment vertical="center" shrinkToFit="1"/>
      <protection locked="0"/>
    </xf>
    <xf numFmtId="0" fontId="4" fillId="0" borderId="3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 shrinkToFit="1"/>
    </xf>
    <xf numFmtId="0" fontId="4" fillId="0" borderId="4" xfId="0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horizontal="left" vertical="center"/>
    </xf>
    <xf numFmtId="0" fontId="4" fillId="5" borderId="3" xfId="0" applyFont="1" applyFill="1" applyBorder="1" applyAlignment="1" applyProtection="1">
      <alignment vertical="center" shrinkToFit="1"/>
    </xf>
    <xf numFmtId="0" fontId="4" fillId="5" borderId="4" xfId="0" applyFont="1" applyFill="1" applyBorder="1" applyAlignment="1" applyProtection="1">
      <alignment vertical="center" shrinkToFit="1"/>
    </xf>
    <xf numFmtId="0" fontId="4" fillId="5" borderId="5" xfId="0" applyFont="1" applyFill="1" applyBorder="1" applyAlignment="1" applyProtection="1">
      <alignment vertical="center" shrinkToFit="1"/>
    </xf>
    <xf numFmtId="0" fontId="2" fillId="5" borderId="1" xfId="0" applyFont="1" applyFill="1" applyBorder="1" applyAlignment="1" applyProtection="1">
      <alignment horizontal="center" vertical="center" shrinkToFit="1"/>
    </xf>
    <xf numFmtId="20" fontId="11" fillId="6" borderId="3" xfId="0" applyNumberFormat="1" applyFont="1" applyFill="1" applyBorder="1" applyAlignment="1" applyProtection="1">
      <alignment vertical="center"/>
    </xf>
    <xf numFmtId="0" fontId="11" fillId="6" borderId="4" xfId="0" applyFont="1" applyFill="1" applyBorder="1" applyAlignment="1" applyProtection="1">
      <alignment vertical="center"/>
    </xf>
    <xf numFmtId="0" fontId="11" fillId="6" borderId="5" xfId="0" applyFont="1" applyFill="1" applyBorder="1" applyAlignment="1" applyProtection="1">
      <alignment vertical="center"/>
    </xf>
    <xf numFmtId="20" fontId="11" fillId="6" borderId="1" xfId="0" applyNumberFormat="1" applyFont="1" applyFill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center" vertical="center" shrinkToFit="1"/>
    </xf>
    <xf numFmtId="0" fontId="4" fillId="0" borderId="4" xfId="0" applyFont="1" applyBorder="1" applyAlignment="1" applyProtection="1">
      <alignment horizontal="center" vertical="center" shrinkToFit="1"/>
    </xf>
    <xf numFmtId="0" fontId="4" fillId="0" borderId="5" xfId="0" applyFont="1" applyBorder="1" applyAlignment="1" applyProtection="1">
      <alignment horizontal="center" vertical="center" shrinkToFit="1"/>
    </xf>
    <xf numFmtId="0" fontId="11" fillId="2" borderId="3" xfId="0" applyFont="1" applyFill="1" applyBorder="1" applyAlignment="1" applyProtection="1">
      <alignment horizontal="left" vertical="center" shrinkToFit="1"/>
      <protection locked="0"/>
    </xf>
    <xf numFmtId="0" fontId="11" fillId="2" borderId="4" xfId="0" applyFont="1" applyFill="1" applyBorder="1" applyAlignment="1" applyProtection="1">
      <alignment horizontal="left" vertical="center" shrinkToFit="1"/>
      <protection locked="0"/>
    </xf>
    <xf numFmtId="0" fontId="11" fillId="2" borderId="5" xfId="0" applyFont="1" applyFill="1" applyBorder="1" applyAlignment="1" applyProtection="1">
      <alignment horizontal="left" vertical="center" shrinkToFit="1"/>
      <protection locked="0"/>
    </xf>
    <xf numFmtId="176" fontId="4" fillId="0" borderId="3" xfId="0" applyNumberFormat="1" applyFont="1" applyBorder="1" applyAlignment="1" applyProtection="1">
      <alignment vertical="center" shrinkToFit="1"/>
    </xf>
    <xf numFmtId="176" fontId="4" fillId="0" borderId="4" xfId="0" applyNumberFormat="1" applyFont="1" applyBorder="1" applyAlignment="1" applyProtection="1">
      <alignment vertical="center" shrinkToFit="1"/>
    </xf>
    <xf numFmtId="0" fontId="4" fillId="0" borderId="11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shrinkToFit="1"/>
    </xf>
    <xf numFmtId="0" fontId="0" fillId="0" borderId="4" xfId="0" applyBorder="1" applyAlignment="1" applyProtection="1">
      <alignment horizontal="center" vertical="center" shrinkToFit="1"/>
    </xf>
    <xf numFmtId="0" fontId="0" fillId="0" borderId="5" xfId="0" applyBorder="1" applyAlignment="1" applyProtection="1">
      <alignment horizontal="center" vertical="center" shrinkToFit="1"/>
    </xf>
    <xf numFmtId="177" fontId="11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1" xfId="0" applyFont="1" applyFill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</xf>
    <xf numFmtId="0" fontId="4" fillId="0" borderId="8" xfId="0" applyFont="1" applyBorder="1" applyAlignment="1" applyProtection="1">
      <alignment horizontal="center" vertical="center" shrinkToFit="1"/>
    </xf>
    <xf numFmtId="0" fontId="4" fillId="0" borderId="9" xfId="0" applyFont="1" applyBorder="1" applyAlignment="1" applyProtection="1">
      <alignment horizontal="center" vertical="center" shrinkToFit="1"/>
    </xf>
    <xf numFmtId="0" fontId="0" fillId="0" borderId="2" xfId="0" applyBorder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 shrinkToFit="1"/>
    </xf>
    <xf numFmtId="0" fontId="0" fillId="0" borderId="13" xfId="0" applyBorder="1" applyAlignment="1" applyProtection="1">
      <alignment horizontal="center" vertical="center" shrinkToFit="1"/>
    </xf>
    <xf numFmtId="0" fontId="0" fillId="0" borderId="10" xfId="0" applyBorder="1" applyAlignment="1" applyProtection="1">
      <alignment horizontal="center" vertical="center" shrinkToFit="1"/>
    </xf>
    <xf numFmtId="0" fontId="0" fillId="0" borderId="11" xfId="0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horizontal="center" vertical="center" shrinkToFit="1"/>
    </xf>
    <xf numFmtId="179" fontId="4" fillId="0" borderId="7" xfId="0" applyNumberFormat="1" applyFont="1" applyBorder="1" applyAlignment="1" applyProtection="1">
      <alignment horizontal="center" vertical="center" shrinkToFit="1"/>
    </xf>
    <xf numFmtId="179" fontId="4" fillId="0" borderId="8" xfId="0" applyNumberFormat="1" applyFont="1" applyBorder="1" applyAlignment="1" applyProtection="1">
      <alignment horizontal="center" vertical="center" shrinkToFit="1"/>
    </xf>
    <xf numFmtId="179" fontId="4" fillId="0" borderId="9" xfId="0" applyNumberFormat="1" applyFont="1" applyBorder="1" applyAlignment="1" applyProtection="1">
      <alignment horizontal="center" vertical="center" shrinkToFit="1"/>
    </xf>
    <xf numFmtId="179" fontId="4" fillId="0" borderId="2" xfId="0" applyNumberFormat="1" applyFont="1" applyBorder="1" applyAlignment="1" applyProtection="1">
      <alignment horizontal="center" vertical="center" shrinkToFit="1"/>
    </xf>
    <xf numFmtId="179" fontId="4" fillId="0" borderId="0" xfId="0" applyNumberFormat="1" applyFont="1" applyBorder="1" applyAlignment="1" applyProtection="1">
      <alignment horizontal="center" vertical="center" shrinkToFit="1"/>
    </xf>
    <xf numFmtId="179" fontId="4" fillId="0" borderId="13" xfId="0" applyNumberFormat="1" applyFont="1" applyBorder="1" applyAlignment="1" applyProtection="1">
      <alignment horizontal="center" vertical="center" shrinkToFit="1"/>
    </xf>
    <xf numFmtId="179" fontId="4" fillId="0" borderId="10" xfId="0" applyNumberFormat="1" applyFont="1" applyBorder="1" applyAlignment="1" applyProtection="1">
      <alignment horizontal="center" vertical="center" shrinkToFit="1"/>
    </xf>
    <xf numFmtId="179" fontId="4" fillId="0" borderId="11" xfId="0" applyNumberFormat="1" applyFont="1" applyBorder="1" applyAlignment="1" applyProtection="1">
      <alignment horizontal="center" vertical="center" shrinkToFit="1"/>
    </xf>
    <xf numFmtId="179" fontId="4" fillId="0" borderId="12" xfId="0" applyNumberFormat="1" applyFont="1" applyBorder="1" applyAlignment="1" applyProtection="1">
      <alignment horizontal="center" vertical="center" shrinkToFit="1"/>
    </xf>
    <xf numFmtId="177" fontId="11" fillId="4" borderId="1" xfId="0" applyNumberFormat="1" applyFont="1" applyFill="1" applyBorder="1" applyAlignment="1" applyProtection="1">
      <alignment horizontal="center" vertical="center" shrinkToFit="1"/>
      <protection locked="0"/>
    </xf>
    <xf numFmtId="0" fontId="11" fillId="4" borderId="1" xfId="0" applyFont="1" applyFill="1" applyBorder="1" applyAlignment="1" applyProtection="1">
      <alignment horizontal="center" vertical="center" shrinkToFit="1"/>
      <protection locked="0"/>
    </xf>
    <xf numFmtId="177" fontId="4" fillId="0" borderId="7" xfId="0" applyNumberFormat="1" applyFont="1" applyBorder="1" applyAlignment="1" applyProtection="1">
      <alignment horizontal="center" vertical="center" shrinkToFit="1"/>
    </xf>
    <xf numFmtId="177" fontId="4" fillId="4" borderId="7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8" xfId="0" applyFont="1" applyFill="1" applyBorder="1" applyAlignment="1" applyProtection="1">
      <alignment horizontal="center" vertical="center" shrinkToFit="1"/>
      <protection locked="0"/>
    </xf>
    <xf numFmtId="0" fontId="4" fillId="4" borderId="9" xfId="0" applyFont="1" applyFill="1" applyBorder="1" applyAlignment="1" applyProtection="1">
      <alignment horizontal="center" vertical="center" shrinkToFit="1"/>
      <protection locked="0"/>
    </xf>
    <xf numFmtId="0" fontId="0" fillId="4" borderId="10" xfId="0" applyFill="1" applyBorder="1" applyAlignment="1" applyProtection="1">
      <alignment horizontal="center" vertical="center" shrinkToFit="1"/>
      <protection locked="0"/>
    </xf>
    <xf numFmtId="0" fontId="0" fillId="4" borderId="11" xfId="0" applyFill="1" applyBorder="1" applyAlignment="1" applyProtection="1">
      <alignment horizontal="center" vertical="center" shrinkToFit="1"/>
      <protection locked="0"/>
    </xf>
    <xf numFmtId="0" fontId="0" fillId="4" borderId="12" xfId="0" applyFill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vertical="center" shrinkToFit="1"/>
    </xf>
    <xf numFmtId="0" fontId="8" fillId="0" borderId="8" xfId="0" applyFont="1" applyBorder="1" applyAlignment="1" applyProtection="1">
      <alignment horizontal="right" vertical="center" shrinkToFi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/>
    </xf>
    <xf numFmtId="176" fontId="4" fillId="0" borderId="1" xfId="0" applyNumberFormat="1" applyFont="1" applyBorder="1" applyAlignment="1" applyProtection="1">
      <alignment horizontal="right" vertical="center" indent="2" shrinkToFit="1"/>
    </xf>
    <xf numFmtId="178" fontId="3" fillId="0" borderId="1" xfId="0" applyNumberFormat="1" applyFont="1" applyBorder="1" applyAlignment="1" applyProtection="1">
      <alignment horizontal="center" vertical="center" shrinkToFit="1"/>
    </xf>
    <xf numFmtId="0" fontId="12" fillId="2" borderId="3" xfId="0" applyFont="1" applyFill="1" applyBorder="1" applyAlignment="1" applyProtection="1">
      <alignment horizontal="center" vertical="center" shrinkToFit="1"/>
      <protection locked="0"/>
    </xf>
    <xf numFmtId="0" fontId="12" fillId="2" borderId="4" xfId="0" applyFont="1" applyFill="1" applyBorder="1" applyAlignment="1" applyProtection="1">
      <alignment horizontal="center" vertical="center" shrinkToFit="1"/>
      <protection locked="0"/>
    </xf>
    <xf numFmtId="0" fontId="12" fillId="2" borderId="5" xfId="0" applyFont="1" applyFill="1" applyBorder="1" applyAlignment="1" applyProtection="1">
      <alignment horizontal="center" vertical="center" shrinkToFit="1"/>
      <protection locked="0"/>
    </xf>
    <xf numFmtId="180" fontId="7" fillId="0" borderId="1" xfId="0" applyNumberFormat="1" applyFont="1" applyBorder="1" applyAlignment="1" applyProtection="1">
      <alignment horizontal="center" vertical="center" shrinkToFit="1"/>
    </xf>
    <xf numFmtId="176" fontId="7" fillId="0" borderId="1" xfId="0" applyNumberFormat="1" applyFont="1" applyBorder="1" applyAlignment="1" applyProtection="1">
      <alignment horizontal="center" vertical="center" shrinkToFit="1"/>
    </xf>
    <xf numFmtId="176" fontId="12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 shrinkToFit="1"/>
    </xf>
    <xf numFmtId="0" fontId="12" fillId="2" borderId="1" xfId="0" applyFont="1" applyFill="1" applyBorder="1" applyAlignment="1" applyProtection="1">
      <alignment horizontal="center" vertical="center" shrinkToFit="1"/>
      <protection locked="0"/>
    </xf>
    <xf numFmtId="0" fontId="10" fillId="3" borderId="0" xfId="0" applyFont="1" applyFill="1" applyBorder="1" applyAlignment="1" applyProtection="1">
      <alignment horizontal="center" vertical="center" shrinkToFit="1"/>
    </xf>
    <xf numFmtId="0" fontId="10" fillId="3" borderId="18" xfId="0" applyFont="1" applyFill="1" applyBorder="1" applyAlignment="1" applyProtection="1">
      <alignment horizontal="center" vertical="center" shrinkToFit="1"/>
    </xf>
    <xf numFmtId="176" fontId="2" fillId="0" borderId="15" xfId="0" applyNumberFormat="1" applyFont="1" applyBorder="1" applyAlignment="1" applyProtection="1">
      <alignment horizontal="right" vertical="center" indent="2" shrinkToFit="1"/>
    </xf>
    <xf numFmtId="176" fontId="2" fillId="0" borderId="16" xfId="0" applyNumberFormat="1" applyFont="1" applyBorder="1" applyAlignment="1" applyProtection="1">
      <alignment horizontal="right" vertical="center" indent="2" shrinkToFit="1"/>
    </xf>
    <xf numFmtId="176" fontId="2" fillId="0" borderId="17" xfId="0" applyNumberFormat="1" applyFont="1" applyBorder="1" applyAlignment="1" applyProtection="1">
      <alignment horizontal="right" vertical="center" indent="2" shrinkToFit="1"/>
    </xf>
    <xf numFmtId="0" fontId="19" fillId="2" borderId="3" xfId="0" applyFont="1" applyFill="1" applyBorder="1" applyAlignment="1" applyProtection="1">
      <alignment horizontal="center" vertical="center" shrinkToFit="1"/>
    </xf>
    <xf numFmtId="0" fontId="19" fillId="2" borderId="4" xfId="0" applyFont="1" applyFill="1" applyBorder="1" applyAlignment="1" applyProtection="1">
      <alignment horizontal="center" vertical="center" shrinkToFit="1"/>
    </xf>
    <xf numFmtId="0" fontId="19" fillId="2" borderId="5" xfId="0" applyFont="1" applyFill="1" applyBorder="1" applyAlignment="1" applyProtection="1">
      <alignment horizontal="center" vertical="center" shrinkToFit="1"/>
    </xf>
    <xf numFmtId="176" fontId="19" fillId="2" borderId="1" xfId="0" applyNumberFormat="1" applyFont="1" applyFill="1" applyBorder="1" applyAlignment="1" applyProtection="1">
      <alignment horizontal="center" vertical="center" shrinkToFit="1"/>
    </xf>
    <xf numFmtId="0" fontId="19" fillId="2" borderId="1" xfId="0" applyFont="1" applyFill="1" applyBorder="1" applyAlignment="1" applyProtection="1">
      <alignment horizontal="center" vertical="center" shrinkToFit="1"/>
    </xf>
    <xf numFmtId="177" fontId="11" fillId="2" borderId="1" xfId="0" applyNumberFormat="1" applyFont="1" applyFill="1" applyBorder="1" applyAlignment="1" applyProtection="1">
      <alignment horizontal="center" vertical="center" shrinkToFit="1"/>
    </xf>
    <xf numFmtId="0" fontId="11" fillId="2" borderId="1" xfId="0" applyFont="1" applyFill="1" applyBorder="1" applyAlignment="1" applyProtection="1">
      <alignment horizontal="center" vertical="center" shrinkToFit="1"/>
    </xf>
    <xf numFmtId="177" fontId="4" fillId="4" borderId="7" xfId="0" applyNumberFormat="1" applyFont="1" applyFill="1" applyBorder="1" applyAlignment="1" applyProtection="1">
      <alignment horizontal="center" vertical="center" shrinkToFit="1"/>
    </xf>
    <xf numFmtId="0" fontId="4" fillId="4" borderId="8" xfId="0" applyFont="1" applyFill="1" applyBorder="1" applyAlignment="1" applyProtection="1">
      <alignment horizontal="center" vertical="center" shrinkToFit="1"/>
    </xf>
    <xf numFmtId="0" fontId="4" fillId="4" borderId="9" xfId="0" applyFont="1" applyFill="1" applyBorder="1" applyAlignment="1" applyProtection="1">
      <alignment horizontal="center" vertical="center" shrinkToFit="1"/>
    </xf>
    <xf numFmtId="0" fontId="0" fillId="4" borderId="10" xfId="0" applyFill="1" applyBorder="1" applyAlignment="1" applyProtection="1">
      <alignment horizontal="center" vertical="center" shrinkToFit="1"/>
    </xf>
    <xf numFmtId="0" fontId="0" fillId="4" borderId="11" xfId="0" applyFill="1" applyBorder="1" applyAlignment="1" applyProtection="1">
      <alignment horizontal="center" vertical="center" shrinkToFit="1"/>
    </xf>
    <xf numFmtId="0" fontId="0" fillId="4" borderId="12" xfId="0" applyFill="1" applyBorder="1" applyAlignment="1" applyProtection="1">
      <alignment horizontal="center" vertical="center" shrinkToFit="1"/>
    </xf>
    <xf numFmtId="177" fontId="16" fillId="2" borderId="1" xfId="0" applyNumberFormat="1" applyFont="1" applyFill="1" applyBorder="1" applyAlignment="1" applyProtection="1">
      <alignment horizontal="center" vertical="center" shrinkToFit="1"/>
    </xf>
    <xf numFmtId="0" fontId="16" fillId="2" borderId="1" xfId="0" applyFont="1" applyFill="1" applyBorder="1" applyAlignment="1" applyProtection="1">
      <alignment horizontal="center" vertical="center" shrinkToFit="1"/>
    </xf>
    <xf numFmtId="177" fontId="17" fillId="4" borderId="7" xfId="0" applyNumberFormat="1" applyFont="1" applyFill="1" applyBorder="1" applyAlignment="1" applyProtection="1">
      <alignment horizontal="center" vertical="center" shrinkToFit="1"/>
    </xf>
    <xf numFmtId="0" fontId="17" fillId="4" borderId="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</xf>
    <xf numFmtId="0" fontId="18" fillId="4" borderId="10" xfId="0" applyFont="1" applyFill="1" applyBorder="1" applyAlignment="1" applyProtection="1">
      <alignment horizontal="center" vertical="center" shrinkToFit="1"/>
    </xf>
    <xf numFmtId="0" fontId="18" fillId="4" borderId="11" xfId="0" applyFont="1" applyFill="1" applyBorder="1" applyAlignment="1" applyProtection="1">
      <alignment horizontal="center" vertical="center" shrinkToFit="1"/>
    </xf>
    <xf numFmtId="0" fontId="18" fillId="4" borderId="12" xfId="0" applyFont="1" applyFill="1" applyBorder="1" applyAlignment="1" applyProtection="1">
      <alignment horizontal="center" vertical="center" shrinkToFit="1"/>
    </xf>
    <xf numFmtId="177" fontId="11" fillId="4" borderId="1" xfId="0" applyNumberFormat="1" applyFont="1" applyFill="1" applyBorder="1" applyAlignment="1" applyProtection="1">
      <alignment horizontal="center" vertical="center" shrinkToFit="1"/>
    </xf>
    <xf numFmtId="0" fontId="11" fillId="4" borderId="1" xfId="0" applyFont="1" applyFill="1" applyBorder="1" applyAlignment="1" applyProtection="1">
      <alignment horizontal="center" vertical="center" shrinkToFit="1"/>
    </xf>
    <xf numFmtId="176" fontId="16" fillId="2" borderId="3" xfId="0" applyNumberFormat="1" applyFont="1" applyFill="1" applyBorder="1" applyAlignment="1" applyProtection="1">
      <alignment vertical="center" shrinkToFit="1"/>
    </xf>
    <xf numFmtId="176" fontId="16" fillId="2" borderId="4" xfId="0" applyNumberFormat="1" applyFont="1" applyFill="1" applyBorder="1" applyAlignment="1" applyProtection="1">
      <alignment vertical="center" shrinkToFit="1"/>
    </xf>
    <xf numFmtId="0" fontId="16" fillId="2" borderId="3" xfId="0" applyFont="1" applyFill="1" applyBorder="1" applyAlignment="1" applyProtection="1">
      <alignment horizontal="left" vertical="center" shrinkToFit="1"/>
    </xf>
    <xf numFmtId="0" fontId="16" fillId="2" borderId="4" xfId="0" applyFont="1" applyFill="1" applyBorder="1" applyAlignment="1" applyProtection="1">
      <alignment horizontal="left" vertical="center" shrinkToFit="1"/>
    </xf>
    <xf numFmtId="0" fontId="16" fillId="2" borderId="5" xfId="0" applyFont="1" applyFill="1" applyBorder="1" applyAlignment="1" applyProtection="1">
      <alignment horizontal="left" vertical="center" shrinkToFit="1"/>
    </xf>
  </cellXfs>
  <cellStyles count="1">
    <cellStyle name="標準" xfId="0" builtinId="0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E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0</xdr:row>
      <xdr:rowOff>200025</xdr:rowOff>
    </xdr:from>
    <xdr:to>
      <xdr:col>27</xdr:col>
      <xdr:colOff>190500</xdr:colOff>
      <xdr:row>3</xdr:row>
      <xdr:rowOff>47625</xdr:rowOff>
    </xdr:to>
    <xdr:sp macro="" textlink="">
      <xdr:nvSpPr>
        <xdr:cNvPr id="2" name="テキスト ボックス 1"/>
        <xdr:cNvSpPr txBox="1"/>
      </xdr:nvSpPr>
      <xdr:spPr>
        <a:xfrm>
          <a:off x="5486400" y="200025"/>
          <a:ext cx="876300" cy="352425"/>
        </a:xfrm>
        <a:prstGeom prst="rect">
          <a:avLst/>
        </a:prstGeom>
        <a:solidFill>
          <a:schemeClr val="lt1"/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2</xdr:col>
      <xdr:colOff>133350</xdr:colOff>
      <xdr:row>9</xdr:row>
      <xdr:rowOff>47625</xdr:rowOff>
    </xdr:from>
    <xdr:to>
      <xdr:col>13</xdr:col>
      <xdr:colOff>123825</xdr:colOff>
      <xdr:row>10</xdr:row>
      <xdr:rowOff>142875</xdr:rowOff>
    </xdr:to>
    <xdr:sp macro="" textlink="">
      <xdr:nvSpPr>
        <xdr:cNvPr id="3" name="四角形吹き出し 2"/>
        <xdr:cNvSpPr/>
      </xdr:nvSpPr>
      <xdr:spPr>
        <a:xfrm>
          <a:off x="590550" y="1476375"/>
          <a:ext cx="2505075" cy="247650"/>
        </a:xfrm>
        <a:prstGeom prst="wedgeRectCallout">
          <a:avLst>
            <a:gd name="adj1" fmla="val -1441"/>
            <a:gd name="adj2" fmla="val 79166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平面図、「面積調書」の</a:t>
          </a:r>
          <a:r>
            <a:rPr kumimoji="1" lang="ja-JP" altLang="en-US" sz="900" b="1" u="sng">
              <a:solidFill>
                <a:srgbClr val="FF0000"/>
              </a:solidFill>
            </a:rPr>
            <a:t>床面積の合計</a:t>
          </a:r>
          <a:r>
            <a:rPr kumimoji="1" lang="ja-JP" altLang="en-US" sz="900" b="1">
              <a:solidFill>
                <a:srgbClr val="FF0000"/>
              </a:solidFill>
            </a:rPr>
            <a:t>を記入</a:t>
          </a:r>
        </a:p>
      </xdr:txBody>
    </xdr:sp>
    <xdr:clientData/>
  </xdr:twoCellAnchor>
  <xdr:twoCellAnchor>
    <xdr:from>
      <xdr:col>2</xdr:col>
      <xdr:colOff>104775</xdr:colOff>
      <xdr:row>13</xdr:row>
      <xdr:rowOff>76200</xdr:rowOff>
    </xdr:from>
    <xdr:to>
      <xdr:col>13</xdr:col>
      <xdr:colOff>95250</xdr:colOff>
      <xdr:row>14</xdr:row>
      <xdr:rowOff>133350</xdr:rowOff>
    </xdr:to>
    <xdr:sp macro="" textlink="">
      <xdr:nvSpPr>
        <xdr:cNvPr id="4" name="四角形吹き出し 3"/>
        <xdr:cNvSpPr/>
      </xdr:nvSpPr>
      <xdr:spPr>
        <a:xfrm>
          <a:off x="561975" y="2190750"/>
          <a:ext cx="2505075" cy="247650"/>
        </a:xfrm>
        <a:prstGeom prst="wedgeRectCallout">
          <a:avLst>
            <a:gd name="adj1" fmla="val -301"/>
            <a:gd name="adj2" fmla="val -113142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平面図、「面積調書」の</a:t>
          </a:r>
          <a:r>
            <a:rPr kumimoji="1" lang="ja-JP" altLang="en-US" sz="900" b="1" u="sng">
              <a:solidFill>
                <a:srgbClr val="FF0000"/>
              </a:solidFill>
            </a:rPr>
            <a:t>対象部分の計</a:t>
          </a:r>
          <a:r>
            <a:rPr kumimoji="1" lang="ja-JP" altLang="en-US" sz="900" b="1">
              <a:solidFill>
                <a:srgbClr val="FF0000"/>
              </a:solidFill>
            </a:rPr>
            <a:t>を記入</a:t>
          </a:r>
        </a:p>
      </xdr:txBody>
    </xdr:sp>
    <xdr:clientData/>
  </xdr:twoCellAnchor>
  <xdr:twoCellAnchor>
    <xdr:from>
      <xdr:col>0</xdr:col>
      <xdr:colOff>9525</xdr:colOff>
      <xdr:row>26</xdr:row>
      <xdr:rowOff>9525</xdr:rowOff>
    </xdr:from>
    <xdr:to>
      <xdr:col>9</xdr:col>
      <xdr:colOff>85725</xdr:colOff>
      <xdr:row>29</xdr:row>
      <xdr:rowOff>66675</xdr:rowOff>
    </xdr:to>
    <xdr:sp macro="" textlink="">
      <xdr:nvSpPr>
        <xdr:cNvPr id="5" name="四角形吹き出し 4"/>
        <xdr:cNvSpPr/>
      </xdr:nvSpPr>
      <xdr:spPr>
        <a:xfrm>
          <a:off x="9525" y="4295775"/>
          <a:ext cx="2133600" cy="514350"/>
        </a:xfrm>
        <a:prstGeom prst="wedgeRectCallout">
          <a:avLst>
            <a:gd name="adj1" fmla="val -38705"/>
            <a:gd name="adj2" fmla="val -174254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日によって営業時間が異なる場合は、</a:t>
          </a:r>
          <a:r>
            <a:rPr kumimoji="1" lang="ja-JP" altLang="en-US" sz="900" b="1" u="sng">
              <a:solidFill>
                <a:srgbClr val="FF0000"/>
              </a:solidFill>
            </a:rPr>
            <a:t>全てのパターン</a:t>
          </a:r>
          <a:r>
            <a:rPr kumimoji="1" lang="ja-JP" altLang="en-US" sz="900" b="1">
              <a:solidFill>
                <a:srgbClr val="FF0000"/>
              </a:solidFill>
            </a:rPr>
            <a:t>を記入</a:t>
          </a:r>
        </a:p>
      </xdr:txBody>
    </xdr:sp>
    <xdr:clientData/>
  </xdr:twoCellAnchor>
  <xdr:twoCellAnchor>
    <xdr:from>
      <xdr:col>16</xdr:col>
      <xdr:colOff>219075</xdr:colOff>
      <xdr:row>14</xdr:row>
      <xdr:rowOff>66675</xdr:rowOff>
    </xdr:from>
    <xdr:to>
      <xdr:col>27</xdr:col>
      <xdr:colOff>200025</xdr:colOff>
      <xdr:row>17</xdr:row>
      <xdr:rowOff>85725</xdr:rowOff>
    </xdr:to>
    <xdr:sp macro="" textlink="">
      <xdr:nvSpPr>
        <xdr:cNvPr id="6" name="四角形吹き出し 5"/>
        <xdr:cNvSpPr/>
      </xdr:nvSpPr>
      <xdr:spPr>
        <a:xfrm>
          <a:off x="3876675" y="2371725"/>
          <a:ext cx="2495550" cy="514350"/>
        </a:xfrm>
        <a:prstGeom prst="wedgeRectCallout">
          <a:avLst>
            <a:gd name="adj1" fmla="val -79770"/>
            <a:gd name="adj2" fmla="val 3685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日中と夜間に分けて営業を行うなど、</a:t>
          </a:r>
          <a:r>
            <a:rPr kumimoji="1" lang="ja-JP" altLang="en-US" sz="900" b="1" u="sng">
              <a:solidFill>
                <a:srgbClr val="FF0000"/>
              </a:solidFill>
            </a:rPr>
            <a:t>施設を閉じている時間があれば</a:t>
          </a:r>
          <a:r>
            <a:rPr kumimoji="1" lang="ja-JP" altLang="en-US" sz="900" b="1">
              <a:solidFill>
                <a:srgbClr val="FF0000"/>
              </a:solidFill>
            </a:rPr>
            <a:t>、除外時間に記入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133350</xdr:colOff>
      <xdr:row>26</xdr:row>
      <xdr:rowOff>19050</xdr:rowOff>
    </xdr:from>
    <xdr:to>
      <xdr:col>23</xdr:col>
      <xdr:colOff>28575</xdr:colOff>
      <xdr:row>30</xdr:row>
      <xdr:rowOff>95250</xdr:rowOff>
    </xdr:to>
    <xdr:sp macro="" textlink="">
      <xdr:nvSpPr>
        <xdr:cNvPr id="7" name="四角形吹き出し 6"/>
        <xdr:cNvSpPr/>
      </xdr:nvSpPr>
      <xdr:spPr>
        <a:xfrm>
          <a:off x="3105150" y="4305300"/>
          <a:ext cx="2181225" cy="723900"/>
        </a:xfrm>
        <a:prstGeom prst="wedgeRectCallout">
          <a:avLst>
            <a:gd name="adj1" fmla="val 10724"/>
            <a:gd name="adj2" fmla="val -97891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 u="sng">
              <a:solidFill>
                <a:srgbClr val="FF0000"/>
              </a:solidFill>
            </a:rPr>
            <a:t>要請後の終了時間が要請している</a:t>
          </a:r>
          <a:r>
            <a:rPr kumimoji="1" lang="en-US" altLang="ja-JP" sz="900" b="1" u="sng">
              <a:solidFill>
                <a:srgbClr val="FF0000"/>
              </a:solidFill>
            </a:rPr>
            <a:t>20</a:t>
          </a:r>
          <a:r>
            <a:rPr kumimoji="1" lang="ja-JP" altLang="en-US" sz="900" b="1" u="sng">
              <a:solidFill>
                <a:srgbClr val="FF0000"/>
              </a:solidFill>
            </a:rPr>
            <a:t>時（イベント開催の場合は</a:t>
          </a:r>
          <a:r>
            <a:rPr kumimoji="1" lang="en-US" altLang="ja-JP" sz="900" b="1" u="sng">
              <a:solidFill>
                <a:srgbClr val="FF0000"/>
              </a:solidFill>
            </a:rPr>
            <a:t>21</a:t>
          </a:r>
          <a:r>
            <a:rPr kumimoji="1" lang="ja-JP" altLang="en-US" sz="900" b="1" u="sng">
              <a:solidFill>
                <a:srgbClr val="FF0000"/>
              </a:solidFill>
            </a:rPr>
            <a:t>時）以前の場合は</a:t>
          </a:r>
          <a:r>
            <a:rPr kumimoji="1" lang="en-US" altLang="ja-JP" sz="900" b="1" u="sng">
              <a:solidFill>
                <a:srgbClr val="FF0000"/>
              </a:solidFill>
            </a:rPr>
            <a:t>20</a:t>
          </a:r>
          <a:r>
            <a:rPr kumimoji="1" lang="ja-JP" altLang="en-US" sz="900" b="1" u="sng">
              <a:solidFill>
                <a:srgbClr val="FF0000"/>
              </a:solidFill>
            </a:rPr>
            <a:t>時（</a:t>
          </a:r>
          <a:r>
            <a:rPr kumimoji="1" lang="en-US" altLang="ja-JP" sz="900" b="1" u="sng">
              <a:solidFill>
                <a:srgbClr val="FF0000"/>
              </a:solidFill>
            </a:rPr>
            <a:t>21</a:t>
          </a:r>
          <a:r>
            <a:rPr kumimoji="1" lang="ja-JP" altLang="en-US" sz="900" b="1" u="sng">
              <a:solidFill>
                <a:srgbClr val="FF0000"/>
              </a:solidFill>
            </a:rPr>
            <a:t>時）で計算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12</xdr:col>
      <xdr:colOff>76200</xdr:colOff>
      <xdr:row>46</xdr:row>
      <xdr:rowOff>9525</xdr:rowOff>
    </xdr:from>
    <xdr:to>
      <xdr:col>24</xdr:col>
      <xdr:colOff>133350</xdr:colOff>
      <xdr:row>53</xdr:row>
      <xdr:rowOff>171450</xdr:rowOff>
    </xdr:to>
    <xdr:sp macro="" textlink="">
      <xdr:nvSpPr>
        <xdr:cNvPr id="8" name="四角形吹き出し 7"/>
        <xdr:cNvSpPr/>
      </xdr:nvSpPr>
      <xdr:spPr>
        <a:xfrm>
          <a:off x="2819400" y="7915275"/>
          <a:ext cx="2800350" cy="1495425"/>
        </a:xfrm>
        <a:prstGeom prst="wedgeRectCallout">
          <a:avLst>
            <a:gd name="adj1" fmla="val 4423"/>
            <a:gd name="adj2" fmla="val -109278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・テナント事業者等把握管理等に係る追加分を申請する場合は、協力金対象となる施設内の</a:t>
          </a:r>
          <a:r>
            <a:rPr kumimoji="1" lang="ja-JP" altLang="en-US" sz="900" b="1" u="sng">
              <a:solidFill>
                <a:srgbClr val="FF0000"/>
              </a:solidFill>
            </a:rPr>
            <a:t>テナント数及び特定百貨店店舗数</a:t>
          </a:r>
          <a:r>
            <a:rPr kumimoji="1" lang="ja-JP" altLang="en-US" sz="900" b="1" u="none">
              <a:solidFill>
                <a:srgbClr val="FF0000"/>
              </a:solidFill>
            </a:rPr>
            <a:t>を</a:t>
          </a:r>
          <a:r>
            <a:rPr kumimoji="1" lang="ja-JP" altLang="en-US" sz="900" b="1">
              <a:solidFill>
                <a:srgbClr val="FF0000"/>
              </a:solidFill>
            </a:rPr>
            <a:t>記入（合わせて</a:t>
          </a:r>
          <a:r>
            <a:rPr kumimoji="1" lang="en-US" altLang="ja-JP" sz="900" b="1">
              <a:solidFill>
                <a:srgbClr val="FF0000"/>
              </a:solidFill>
            </a:rPr>
            <a:t>10</a:t>
          </a:r>
          <a:r>
            <a:rPr kumimoji="1" lang="ja-JP" altLang="en-US" sz="900" b="1">
              <a:solidFill>
                <a:srgbClr val="FF0000"/>
              </a:solidFill>
            </a:rPr>
            <a:t>以上の場合に支給）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</a:rPr>
            <a:t>・特定百貨店店舗に係る協力金を申請する場合は、</a:t>
          </a:r>
          <a:r>
            <a:rPr kumimoji="1" lang="ja-JP" altLang="en-US" sz="900" b="1" u="sng">
              <a:solidFill>
                <a:srgbClr val="FF0000"/>
              </a:solidFill>
            </a:rPr>
            <a:t>特定百貨店店舗数</a:t>
          </a:r>
          <a:r>
            <a:rPr kumimoji="1" lang="ja-JP" altLang="en-US" sz="900" b="1">
              <a:solidFill>
                <a:srgbClr val="FF0000"/>
              </a:solidFill>
            </a:rPr>
            <a:t>を記入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</a:rPr>
            <a:t>（</a:t>
          </a:r>
          <a:r>
            <a:rPr kumimoji="1" lang="en-US" altLang="ja-JP" sz="900" b="1">
              <a:solidFill>
                <a:srgbClr val="FF0000"/>
              </a:solidFill>
            </a:rPr>
            <a:t>※</a:t>
          </a:r>
          <a:r>
            <a:rPr kumimoji="1" lang="ja-JP" altLang="en-US" sz="900" b="1">
              <a:solidFill>
                <a:srgbClr val="FF0000"/>
              </a:solidFill>
            </a:rPr>
            <a:t>書類９の一覧と一致させてください。）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endParaRPr kumimoji="1" lang="en-US" altLang="ja-JP" sz="900" b="1">
            <a:solidFill>
              <a:srgbClr val="FF0000"/>
            </a:solidFill>
          </a:endParaRPr>
        </a:p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133350</xdr:colOff>
      <xdr:row>58</xdr:row>
      <xdr:rowOff>0</xdr:rowOff>
    </xdr:from>
    <xdr:to>
      <xdr:col>17</xdr:col>
      <xdr:colOff>95250</xdr:colOff>
      <xdr:row>59</xdr:row>
      <xdr:rowOff>95250</xdr:rowOff>
    </xdr:to>
    <xdr:sp macro="" textlink="">
      <xdr:nvSpPr>
        <xdr:cNvPr id="10" name="四角形吹き出し 9"/>
        <xdr:cNvSpPr/>
      </xdr:nvSpPr>
      <xdr:spPr>
        <a:xfrm>
          <a:off x="1733550" y="10191750"/>
          <a:ext cx="2247900" cy="285750"/>
        </a:xfrm>
        <a:prstGeom prst="wedgeRectCallout">
          <a:avLst>
            <a:gd name="adj1" fmla="val -48423"/>
            <a:gd name="adj2" fmla="val -191750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要請への対応状況を「区分」欄に記入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66"/>
  <sheetViews>
    <sheetView tabSelected="1" workbookViewId="0"/>
  </sheetViews>
  <sheetFormatPr defaultColWidth="3" defaultRowHeight="12" customHeight="1" x14ac:dyDescent="0.4"/>
  <cols>
    <col min="1" max="14" width="3" style="4"/>
    <col min="15" max="15" width="3" style="4" customWidth="1"/>
    <col min="16" max="16384" width="3" style="4"/>
  </cols>
  <sheetData>
    <row r="1" spans="1:28" ht="17.25" customHeight="1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3"/>
      <c r="T1" s="3"/>
      <c r="AB1" s="5" t="s">
        <v>55</v>
      </c>
    </row>
    <row r="2" spans="1:28" ht="6" customHeight="1" x14ac:dyDescent="0.4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3"/>
      <c r="T2" s="3"/>
    </row>
    <row r="3" spans="1:28" ht="16.899999999999999" customHeight="1" x14ac:dyDescent="0.4">
      <c r="A3" s="35" t="s">
        <v>58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</row>
    <row r="4" spans="1:28" ht="6" customHeight="1" x14ac:dyDescent="0.4">
      <c r="A4" s="6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3"/>
      <c r="S4" s="3"/>
      <c r="T4" s="3"/>
    </row>
    <row r="5" spans="1:28" ht="18" customHeight="1" x14ac:dyDescent="0.4">
      <c r="A5" s="6"/>
      <c r="B5" s="7" t="s">
        <v>39</v>
      </c>
      <c r="C5" s="8"/>
      <c r="D5" s="9" t="s">
        <v>40</v>
      </c>
      <c r="E5" s="2"/>
      <c r="F5" s="2"/>
      <c r="G5" s="2"/>
      <c r="H5" s="2"/>
      <c r="I5" s="2"/>
      <c r="J5" s="2"/>
      <c r="K5" s="2"/>
      <c r="L5" s="2"/>
      <c r="M5" s="2"/>
      <c r="N5" s="2"/>
      <c r="O5" s="36" t="s">
        <v>11</v>
      </c>
      <c r="P5" s="37"/>
      <c r="Q5" s="37"/>
      <c r="R5" s="37"/>
      <c r="S5" s="37"/>
      <c r="T5" s="38"/>
      <c r="U5" s="39" t="s">
        <v>53</v>
      </c>
      <c r="V5" s="39"/>
      <c r="W5" s="39"/>
      <c r="X5" s="39"/>
      <c r="Y5" s="39"/>
      <c r="Z5" s="39"/>
      <c r="AA5" s="39"/>
      <c r="AB5" s="39"/>
    </row>
    <row r="6" spans="1:28" ht="12" customHeight="1" x14ac:dyDescent="0.4">
      <c r="B6" s="7" t="s">
        <v>39</v>
      </c>
      <c r="C6" s="10" t="s">
        <v>60</v>
      </c>
      <c r="O6" s="40">
        <v>0.83333333333333337</v>
      </c>
      <c r="P6" s="41"/>
      <c r="Q6" s="41"/>
      <c r="R6" s="41"/>
      <c r="S6" s="41"/>
      <c r="T6" s="42"/>
      <c r="U6" s="43">
        <v>0.875</v>
      </c>
      <c r="V6" s="43"/>
      <c r="W6" s="43"/>
      <c r="X6" s="43"/>
      <c r="Y6" s="43"/>
      <c r="Z6" s="43"/>
      <c r="AA6" s="43"/>
      <c r="AB6" s="43"/>
    </row>
    <row r="7" spans="1:28" ht="12" customHeight="1" x14ac:dyDescent="0.4">
      <c r="O7" s="11"/>
      <c r="P7" s="12"/>
      <c r="Q7" s="12"/>
      <c r="R7" s="12"/>
      <c r="S7" s="12"/>
      <c r="T7" s="12"/>
      <c r="U7" s="11"/>
      <c r="V7" s="10" t="s">
        <v>31</v>
      </c>
      <c r="W7" s="12"/>
      <c r="X7" s="12"/>
      <c r="Y7" s="12"/>
      <c r="Z7" s="12"/>
    </row>
    <row r="8" spans="1:28" ht="6" customHeight="1" x14ac:dyDescent="0.4">
      <c r="O8" s="11"/>
      <c r="P8" s="12"/>
      <c r="Q8" s="12"/>
      <c r="R8" s="12"/>
      <c r="S8" s="12"/>
      <c r="T8" s="12"/>
      <c r="U8" s="11"/>
      <c r="V8" s="10"/>
      <c r="W8" s="12"/>
      <c r="X8" s="12"/>
      <c r="Y8" s="12"/>
      <c r="Z8" s="12"/>
    </row>
    <row r="9" spans="1:28" ht="18.75" customHeight="1" x14ac:dyDescent="0.4">
      <c r="A9" s="44" t="s">
        <v>51</v>
      </c>
      <c r="B9" s="45"/>
      <c r="C9" s="46"/>
      <c r="D9" s="47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9"/>
    </row>
    <row r="10" spans="1:28" ht="12" customHeight="1" x14ac:dyDescent="0.4">
      <c r="O10" s="2"/>
      <c r="P10" s="2"/>
      <c r="Q10" s="2"/>
      <c r="R10" s="3"/>
      <c r="S10" s="3"/>
      <c r="T10" s="3"/>
    </row>
    <row r="11" spans="1:28" ht="12" customHeight="1" x14ac:dyDescent="0.4">
      <c r="A11" s="4" t="s">
        <v>52</v>
      </c>
    </row>
    <row r="12" spans="1:28" ht="15" customHeight="1" x14ac:dyDescent="0.4">
      <c r="A12" s="25" t="s">
        <v>32</v>
      </c>
      <c r="B12" s="26"/>
      <c r="C12" s="26"/>
      <c r="D12" s="26"/>
      <c r="E12" s="26"/>
      <c r="F12" s="26"/>
      <c r="G12" s="26"/>
      <c r="H12" s="27"/>
      <c r="I12" s="28"/>
      <c r="J12" s="29"/>
      <c r="K12" s="29"/>
      <c r="L12" s="29"/>
      <c r="M12" s="13" t="s">
        <v>0</v>
      </c>
      <c r="O12" s="4" t="s">
        <v>44</v>
      </c>
    </row>
    <row r="13" spans="1:28" ht="15" customHeight="1" x14ac:dyDescent="0.4">
      <c r="A13" s="14"/>
      <c r="B13" s="30" t="s">
        <v>46</v>
      </c>
      <c r="C13" s="31"/>
      <c r="D13" s="31"/>
      <c r="E13" s="31"/>
      <c r="F13" s="31"/>
      <c r="G13" s="31"/>
      <c r="H13" s="32"/>
      <c r="I13" s="28"/>
      <c r="J13" s="29"/>
      <c r="K13" s="29"/>
      <c r="L13" s="29"/>
      <c r="M13" s="13" t="s">
        <v>0</v>
      </c>
      <c r="N13" s="4" t="s">
        <v>1</v>
      </c>
      <c r="O13" s="33" t="str">
        <f>IF(I13="","",IF(I13&lt;=1000,ROUNDDOWN(1000/1000,0),ROUNDDOWN(I13/1000,0)))</f>
        <v/>
      </c>
      <c r="P13" s="34"/>
      <c r="Q13" s="34"/>
      <c r="R13" s="31" t="s">
        <v>2</v>
      </c>
      <c r="S13" s="32"/>
      <c r="T13" s="4" t="s">
        <v>1</v>
      </c>
      <c r="U13" s="50" t="str">
        <f>IF(I13="","",O13*200000)</f>
        <v/>
      </c>
      <c r="V13" s="51"/>
      <c r="W13" s="51"/>
      <c r="X13" s="51"/>
      <c r="Y13" s="51"/>
      <c r="Z13" s="31" t="s">
        <v>3</v>
      </c>
      <c r="AA13" s="32"/>
      <c r="AB13" s="15" t="s">
        <v>34</v>
      </c>
    </row>
    <row r="14" spans="1:28" ht="15" customHeight="1" x14ac:dyDescent="0.4">
      <c r="O14" s="4" t="s">
        <v>4</v>
      </c>
    </row>
    <row r="15" spans="1:28" ht="15" customHeight="1" x14ac:dyDescent="0.4">
      <c r="O15" s="4" t="s">
        <v>5</v>
      </c>
    </row>
    <row r="17" spans="1:28" ht="12" customHeight="1" x14ac:dyDescent="0.4">
      <c r="A17" s="4" t="s">
        <v>42</v>
      </c>
      <c r="F17" s="4" t="s">
        <v>49</v>
      </c>
      <c r="Q17" s="15" t="s">
        <v>35</v>
      </c>
      <c r="T17" s="15" t="s">
        <v>36</v>
      </c>
      <c r="W17" s="52" t="s">
        <v>22</v>
      </c>
      <c r="X17" s="53"/>
      <c r="Y17" s="53"/>
      <c r="Z17" s="52" t="s">
        <v>33</v>
      </c>
      <c r="AA17" s="53"/>
      <c r="AB17" s="53"/>
    </row>
    <row r="18" spans="1:28" ht="15" customHeight="1" x14ac:dyDescent="0.4">
      <c r="A18" s="54" t="s">
        <v>16</v>
      </c>
      <c r="B18" s="54"/>
      <c r="C18" s="54"/>
      <c r="D18" s="54"/>
      <c r="E18" s="54"/>
      <c r="F18" s="55" t="s">
        <v>8</v>
      </c>
      <c r="G18" s="55"/>
      <c r="H18" s="55"/>
      <c r="I18" s="55" t="s">
        <v>9</v>
      </c>
      <c r="J18" s="55"/>
      <c r="K18" s="55"/>
      <c r="L18" s="55" t="s">
        <v>10</v>
      </c>
      <c r="M18" s="55"/>
      <c r="N18" s="55"/>
      <c r="O18" s="15"/>
      <c r="P18" s="44" t="s">
        <v>28</v>
      </c>
      <c r="Q18" s="45"/>
      <c r="R18" s="46"/>
      <c r="S18" s="44" t="s">
        <v>45</v>
      </c>
      <c r="T18" s="56"/>
      <c r="U18" s="57"/>
      <c r="V18" s="16"/>
      <c r="W18" s="60" t="s">
        <v>12</v>
      </c>
      <c r="X18" s="61"/>
      <c r="Y18" s="62"/>
      <c r="Z18" s="69" t="str">
        <f>IFERROR(ROUNDUP(S19/P19,3),"")</f>
        <v/>
      </c>
      <c r="AA18" s="70"/>
      <c r="AB18" s="71"/>
    </row>
    <row r="19" spans="1:28" ht="15" customHeight="1" x14ac:dyDescent="0.4">
      <c r="A19" s="54" t="s">
        <v>6</v>
      </c>
      <c r="B19" s="54"/>
      <c r="C19" s="54"/>
      <c r="D19" s="54"/>
      <c r="E19" s="54"/>
      <c r="F19" s="58"/>
      <c r="G19" s="59"/>
      <c r="H19" s="59"/>
      <c r="I19" s="58"/>
      <c r="J19" s="59"/>
      <c r="K19" s="59"/>
      <c r="L19" s="78"/>
      <c r="M19" s="79"/>
      <c r="N19" s="79"/>
      <c r="O19" s="17"/>
      <c r="P19" s="80">
        <f>I19-F19-L19</f>
        <v>0</v>
      </c>
      <c r="Q19" s="61"/>
      <c r="R19" s="62"/>
      <c r="S19" s="81"/>
      <c r="T19" s="82"/>
      <c r="U19" s="83"/>
      <c r="V19" s="16"/>
      <c r="W19" s="63"/>
      <c r="X19" s="64"/>
      <c r="Y19" s="65"/>
      <c r="Z19" s="72"/>
      <c r="AA19" s="73"/>
      <c r="AB19" s="74"/>
    </row>
    <row r="20" spans="1:28" ht="15" customHeight="1" x14ac:dyDescent="0.4">
      <c r="A20" s="54" t="s">
        <v>7</v>
      </c>
      <c r="B20" s="54"/>
      <c r="C20" s="54"/>
      <c r="D20" s="54"/>
      <c r="E20" s="54"/>
      <c r="F20" s="58"/>
      <c r="G20" s="59"/>
      <c r="H20" s="59"/>
      <c r="I20" s="58"/>
      <c r="J20" s="59"/>
      <c r="K20" s="59"/>
      <c r="L20" s="58"/>
      <c r="M20" s="59"/>
      <c r="N20" s="59"/>
      <c r="O20" s="17"/>
      <c r="P20" s="66"/>
      <c r="Q20" s="67"/>
      <c r="R20" s="68"/>
      <c r="S20" s="84"/>
      <c r="T20" s="85"/>
      <c r="U20" s="86"/>
      <c r="V20" s="16"/>
      <c r="W20" s="66"/>
      <c r="X20" s="67"/>
      <c r="Y20" s="68"/>
      <c r="Z20" s="75"/>
      <c r="AA20" s="76"/>
      <c r="AB20" s="77"/>
    </row>
    <row r="21" spans="1:28" ht="6" customHeight="1" x14ac:dyDescent="0.4">
      <c r="F21" s="16"/>
      <c r="G21" s="16"/>
      <c r="H21" s="16"/>
      <c r="I21" s="16"/>
      <c r="J21" s="16"/>
      <c r="K21" s="16"/>
      <c r="L21" s="16"/>
      <c r="M21" s="16"/>
      <c r="N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8"/>
      <c r="AA21" s="18"/>
      <c r="AB21" s="18"/>
    </row>
    <row r="22" spans="1:28" ht="15" customHeight="1" x14ac:dyDescent="0.4">
      <c r="A22" s="54" t="s">
        <v>17</v>
      </c>
      <c r="B22" s="54"/>
      <c r="C22" s="54"/>
      <c r="D22" s="54"/>
      <c r="E22" s="54"/>
      <c r="F22" s="55" t="s">
        <v>8</v>
      </c>
      <c r="G22" s="55"/>
      <c r="H22" s="55"/>
      <c r="I22" s="55" t="s">
        <v>9</v>
      </c>
      <c r="J22" s="55"/>
      <c r="K22" s="55"/>
      <c r="L22" s="55" t="s">
        <v>10</v>
      </c>
      <c r="M22" s="55"/>
      <c r="N22" s="55"/>
      <c r="O22" s="15"/>
      <c r="P22" s="44" t="s">
        <v>28</v>
      </c>
      <c r="Q22" s="45"/>
      <c r="R22" s="46"/>
      <c r="S22" s="44" t="s">
        <v>45</v>
      </c>
      <c r="T22" s="56"/>
      <c r="U22" s="57"/>
      <c r="V22" s="16"/>
      <c r="W22" s="60" t="s">
        <v>13</v>
      </c>
      <c r="X22" s="61"/>
      <c r="Y22" s="62"/>
      <c r="Z22" s="69" t="str">
        <f>IFERROR(ROUNDUP(S23/P23,3),"")</f>
        <v/>
      </c>
      <c r="AA22" s="70"/>
      <c r="AB22" s="71"/>
    </row>
    <row r="23" spans="1:28" ht="15" customHeight="1" x14ac:dyDescent="0.4">
      <c r="A23" s="54" t="s">
        <v>6</v>
      </c>
      <c r="B23" s="54"/>
      <c r="C23" s="54"/>
      <c r="D23" s="54"/>
      <c r="E23" s="54"/>
      <c r="F23" s="58"/>
      <c r="G23" s="59"/>
      <c r="H23" s="59"/>
      <c r="I23" s="58"/>
      <c r="J23" s="59"/>
      <c r="K23" s="59"/>
      <c r="L23" s="58"/>
      <c r="M23" s="59"/>
      <c r="N23" s="59"/>
      <c r="O23" s="17"/>
      <c r="P23" s="80">
        <f>I23-F23-L23</f>
        <v>0</v>
      </c>
      <c r="Q23" s="61"/>
      <c r="R23" s="62"/>
      <c r="S23" s="81"/>
      <c r="T23" s="82"/>
      <c r="U23" s="83"/>
      <c r="V23" s="16"/>
      <c r="W23" s="63"/>
      <c r="X23" s="64"/>
      <c r="Y23" s="65"/>
      <c r="Z23" s="72"/>
      <c r="AA23" s="73"/>
      <c r="AB23" s="74"/>
    </row>
    <row r="24" spans="1:28" ht="15" customHeight="1" x14ac:dyDescent="0.4">
      <c r="A24" s="54" t="s">
        <v>7</v>
      </c>
      <c r="B24" s="54"/>
      <c r="C24" s="54"/>
      <c r="D24" s="54"/>
      <c r="E24" s="54"/>
      <c r="F24" s="58"/>
      <c r="G24" s="59"/>
      <c r="H24" s="59"/>
      <c r="I24" s="58"/>
      <c r="J24" s="59"/>
      <c r="K24" s="59"/>
      <c r="L24" s="58"/>
      <c r="M24" s="59"/>
      <c r="N24" s="59"/>
      <c r="O24" s="17"/>
      <c r="P24" s="66"/>
      <c r="Q24" s="67"/>
      <c r="R24" s="68"/>
      <c r="S24" s="84"/>
      <c r="T24" s="85"/>
      <c r="U24" s="86"/>
      <c r="V24" s="16"/>
      <c r="W24" s="66"/>
      <c r="X24" s="67"/>
      <c r="Y24" s="68"/>
      <c r="Z24" s="75"/>
      <c r="AA24" s="76"/>
      <c r="AB24" s="77"/>
    </row>
    <row r="25" spans="1:28" ht="6" customHeight="1" x14ac:dyDescent="0.4">
      <c r="F25" s="16"/>
      <c r="G25" s="16"/>
      <c r="H25" s="16"/>
      <c r="I25" s="16"/>
      <c r="J25" s="16"/>
      <c r="K25" s="16"/>
      <c r="L25" s="16"/>
      <c r="M25" s="16"/>
      <c r="N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8"/>
      <c r="AA25" s="18"/>
      <c r="AB25" s="18"/>
    </row>
    <row r="26" spans="1:28" ht="15" customHeight="1" x14ac:dyDescent="0.4">
      <c r="A26" s="54" t="s">
        <v>18</v>
      </c>
      <c r="B26" s="54"/>
      <c r="C26" s="54"/>
      <c r="D26" s="54"/>
      <c r="E26" s="54"/>
      <c r="F26" s="55" t="s">
        <v>8</v>
      </c>
      <c r="G26" s="55"/>
      <c r="H26" s="55"/>
      <c r="I26" s="55" t="s">
        <v>9</v>
      </c>
      <c r="J26" s="55"/>
      <c r="K26" s="55"/>
      <c r="L26" s="55" t="s">
        <v>10</v>
      </c>
      <c r="M26" s="55"/>
      <c r="N26" s="55"/>
      <c r="O26" s="15"/>
      <c r="P26" s="44" t="s">
        <v>28</v>
      </c>
      <c r="Q26" s="45"/>
      <c r="R26" s="46"/>
      <c r="S26" s="44" t="s">
        <v>45</v>
      </c>
      <c r="T26" s="56"/>
      <c r="U26" s="57"/>
      <c r="V26" s="16"/>
      <c r="W26" s="60" t="s">
        <v>14</v>
      </c>
      <c r="X26" s="61"/>
      <c r="Y26" s="62"/>
      <c r="Z26" s="69" t="str">
        <f>IFERROR(ROUNDUP(S27/P27,3),"")</f>
        <v/>
      </c>
      <c r="AA26" s="70"/>
      <c r="AB26" s="71"/>
    </row>
    <row r="27" spans="1:28" ht="15" customHeight="1" x14ac:dyDescent="0.4">
      <c r="A27" s="54" t="s">
        <v>6</v>
      </c>
      <c r="B27" s="54"/>
      <c r="C27" s="54"/>
      <c r="D27" s="54"/>
      <c r="E27" s="54"/>
      <c r="F27" s="58"/>
      <c r="G27" s="59"/>
      <c r="H27" s="59"/>
      <c r="I27" s="58"/>
      <c r="J27" s="59"/>
      <c r="K27" s="59"/>
      <c r="L27" s="58"/>
      <c r="M27" s="59"/>
      <c r="N27" s="59"/>
      <c r="O27" s="17"/>
      <c r="P27" s="80">
        <f>I27-F27-L27</f>
        <v>0</v>
      </c>
      <c r="Q27" s="61"/>
      <c r="R27" s="62"/>
      <c r="S27" s="81"/>
      <c r="T27" s="82"/>
      <c r="U27" s="83"/>
      <c r="V27" s="16"/>
      <c r="W27" s="63"/>
      <c r="X27" s="64"/>
      <c r="Y27" s="65"/>
      <c r="Z27" s="72"/>
      <c r="AA27" s="73"/>
      <c r="AB27" s="74"/>
    </row>
    <row r="28" spans="1:28" ht="15" customHeight="1" x14ac:dyDescent="0.4">
      <c r="A28" s="54" t="s">
        <v>7</v>
      </c>
      <c r="B28" s="54"/>
      <c r="C28" s="54"/>
      <c r="D28" s="54"/>
      <c r="E28" s="54"/>
      <c r="F28" s="58"/>
      <c r="G28" s="59"/>
      <c r="H28" s="59"/>
      <c r="I28" s="58"/>
      <c r="J28" s="59"/>
      <c r="K28" s="59"/>
      <c r="L28" s="58"/>
      <c r="M28" s="59"/>
      <c r="N28" s="59"/>
      <c r="O28" s="17"/>
      <c r="P28" s="66"/>
      <c r="Q28" s="67"/>
      <c r="R28" s="68"/>
      <c r="S28" s="84"/>
      <c r="T28" s="85"/>
      <c r="U28" s="86"/>
      <c r="V28" s="16"/>
      <c r="W28" s="66"/>
      <c r="X28" s="67"/>
      <c r="Y28" s="68"/>
      <c r="Z28" s="75"/>
      <c r="AA28" s="76"/>
      <c r="AB28" s="77"/>
    </row>
    <row r="29" spans="1:28" ht="6" customHeight="1" x14ac:dyDescent="0.4">
      <c r="F29" s="16"/>
      <c r="G29" s="16"/>
      <c r="H29" s="16"/>
      <c r="I29" s="16"/>
      <c r="J29" s="16"/>
      <c r="K29" s="16"/>
      <c r="L29" s="16"/>
      <c r="M29" s="16"/>
      <c r="N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8"/>
      <c r="AA29" s="18"/>
      <c r="AB29" s="18"/>
    </row>
    <row r="30" spans="1:28" ht="15" customHeight="1" x14ac:dyDescent="0.4">
      <c r="A30" s="54" t="s">
        <v>19</v>
      </c>
      <c r="B30" s="54"/>
      <c r="C30" s="54"/>
      <c r="D30" s="54"/>
      <c r="E30" s="54"/>
      <c r="F30" s="55" t="s">
        <v>8</v>
      </c>
      <c r="G30" s="55"/>
      <c r="H30" s="55"/>
      <c r="I30" s="55" t="s">
        <v>9</v>
      </c>
      <c r="J30" s="55"/>
      <c r="K30" s="55"/>
      <c r="L30" s="55" t="s">
        <v>10</v>
      </c>
      <c r="M30" s="55"/>
      <c r="N30" s="55"/>
      <c r="O30" s="15"/>
      <c r="P30" s="44" t="s">
        <v>28</v>
      </c>
      <c r="Q30" s="45"/>
      <c r="R30" s="46"/>
      <c r="S30" s="44" t="s">
        <v>45</v>
      </c>
      <c r="T30" s="56"/>
      <c r="U30" s="57"/>
      <c r="V30" s="16"/>
      <c r="W30" s="60" t="s">
        <v>15</v>
      </c>
      <c r="X30" s="61"/>
      <c r="Y30" s="62"/>
      <c r="Z30" s="69" t="str">
        <f>IFERROR(ROUNDUP(S31/P31,3),"")</f>
        <v/>
      </c>
      <c r="AA30" s="70"/>
      <c r="AB30" s="71"/>
    </row>
    <row r="31" spans="1:28" ht="15" customHeight="1" x14ac:dyDescent="0.4">
      <c r="A31" s="54" t="s">
        <v>6</v>
      </c>
      <c r="B31" s="54"/>
      <c r="C31" s="54"/>
      <c r="D31" s="54"/>
      <c r="E31" s="54"/>
      <c r="F31" s="58"/>
      <c r="G31" s="59"/>
      <c r="H31" s="59"/>
      <c r="I31" s="58"/>
      <c r="J31" s="59"/>
      <c r="K31" s="59"/>
      <c r="L31" s="58"/>
      <c r="M31" s="59"/>
      <c r="N31" s="59"/>
      <c r="O31" s="17"/>
      <c r="P31" s="80">
        <f>I31-F31-L31</f>
        <v>0</v>
      </c>
      <c r="Q31" s="61"/>
      <c r="R31" s="62"/>
      <c r="S31" s="81"/>
      <c r="T31" s="82"/>
      <c r="U31" s="83"/>
      <c r="V31" s="16"/>
      <c r="W31" s="63"/>
      <c r="X31" s="64"/>
      <c r="Y31" s="65"/>
      <c r="Z31" s="72"/>
      <c r="AA31" s="73"/>
      <c r="AB31" s="74"/>
    </row>
    <row r="32" spans="1:28" ht="15" customHeight="1" x14ac:dyDescent="0.4">
      <c r="A32" s="54" t="s">
        <v>7</v>
      </c>
      <c r="B32" s="54"/>
      <c r="C32" s="54"/>
      <c r="D32" s="54"/>
      <c r="E32" s="54"/>
      <c r="F32" s="58"/>
      <c r="G32" s="59"/>
      <c r="H32" s="59"/>
      <c r="I32" s="58"/>
      <c r="J32" s="59"/>
      <c r="K32" s="59"/>
      <c r="L32" s="58"/>
      <c r="M32" s="59"/>
      <c r="N32" s="59"/>
      <c r="O32" s="17"/>
      <c r="P32" s="66"/>
      <c r="Q32" s="67"/>
      <c r="R32" s="68"/>
      <c r="S32" s="84"/>
      <c r="T32" s="85"/>
      <c r="U32" s="86"/>
      <c r="V32" s="16"/>
      <c r="W32" s="66"/>
      <c r="X32" s="67"/>
      <c r="Y32" s="68"/>
      <c r="Z32" s="75"/>
      <c r="AA32" s="76"/>
      <c r="AB32" s="77"/>
    </row>
    <row r="33" spans="1:39" ht="6" customHeight="1" x14ac:dyDescent="0.4">
      <c r="F33" s="16"/>
      <c r="G33" s="16"/>
      <c r="H33" s="16"/>
      <c r="I33" s="16"/>
      <c r="J33" s="16"/>
      <c r="K33" s="16"/>
      <c r="L33" s="16"/>
      <c r="M33" s="16"/>
      <c r="N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8"/>
      <c r="AA33" s="18"/>
      <c r="AB33" s="18"/>
    </row>
    <row r="34" spans="1:39" ht="15" customHeight="1" x14ac:dyDescent="0.4">
      <c r="A34" s="87" t="s">
        <v>54</v>
      </c>
      <c r="B34" s="87"/>
      <c r="C34" s="87"/>
      <c r="D34" s="87"/>
      <c r="E34" s="87"/>
      <c r="F34" s="55" t="s">
        <v>8</v>
      </c>
      <c r="G34" s="55"/>
      <c r="H34" s="55"/>
      <c r="I34" s="55" t="s">
        <v>9</v>
      </c>
      <c r="J34" s="55"/>
      <c r="K34" s="55"/>
      <c r="L34" s="55" t="s">
        <v>10</v>
      </c>
      <c r="M34" s="55"/>
      <c r="N34" s="55"/>
      <c r="O34" s="15"/>
      <c r="P34" s="44" t="s">
        <v>28</v>
      </c>
      <c r="Q34" s="45"/>
      <c r="R34" s="46"/>
      <c r="S34" s="44" t="s">
        <v>45</v>
      </c>
      <c r="T34" s="56"/>
      <c r="U34" s="57"/>
      <c r="V34" s="16"/>
      <c r="W34" s="60" t="s">
        <v>23</v>
      </c>
      <c r="X34" s="61"/>
      <c r="Y34" s="62"/>
      <c r="Z34" s="69" t="str">
        <f>IFERROR(ROUNDUP(S35/P35,3),"")</f>
        <v/>
      </c>
      <c r="AA34" s="70"/>
      <c r="AB34" s="71"/>
    </row>
    <row r="35" spans="1:39" ht="15" customHeight="1" x14ac:dyDescent="0.4">
      <c r="A35" s="54" t="s">
        <v>6</v>
      </c>
      <c r="B35" s="54"/>
      <c r="C35" s="54"/>
      <c r="D35" s="54"/>
      <c r="E35" s="54"/>
      <c r="F35" s="58"/>
      <c r="G35" s="59"/>
      <c r="H35" s="59"/>
      <c r="I35" s="58"/>
      <c r="J35" s="59"/>
      <c r="K35" s="59"/>
      <c r="L35" s="58"/>
      <c r="M35" s="59"/>
      <c r="N35" s="59"/>
      <c r="O35" s="17"/>
      <c r="P35" s="80">
        <f>I35-F35-L35</f>
        <v>0</v>
      </c>
      <c r="Q35" s="61"/>
      <c r="R35" s="62"/>
      <c r="S35" s="81"/>
      <c r="T35" s="82"/>
      <c r="U35" s="83"/>
      <c r="V35" s="16"/>
      <c r="W35" s="63"/>
      <c r="X35" s="64"/>
      <c r="Y35" s="65"/>
      <c r="Z35" s="72"/>
      <c r="AA35" s="73"/>
      <c r="AB35" s="74"/>
    </row>
    <row r="36" spans="1:39" ht="15" customHeight="1" x14ac:dyDescent="0.4">
      <c r="A36" s="54" t="s">
        <v>7</v>
      </c>
      <c r="B36" s="54"/>
      <c r="C36" s="54"/>
      <c r="D36" s="54"/>
      <c r="E36" s="54"/>
      <c r="F36" s="58"/>
      <c r="G36" s="59"/>
      <c r="H36" s="59"/>
      <c r="I36" s="58"/>
      <c r="J36" s="59"/>
      <c r="K36" s="59"/>
      <c r="L36" s="58"/>
      <c r="M36" s="59"/>
      <c r="N36" s="59"/>
      <c r="O36" s="17"/>
      <c r="P36" s="66"/>
      <c r="Q36" s="67"/>
      <c r="R36" s="68"/>
      <c r="S36" s="84"/>
      <c r="T36" s="85"/>
      <c r="U36" s="86"/>
      <c r="V36" s="16"/>
      <c r="W36" s="66"/>
      <c r="X36" s="67"/>
      <c r="Y36" s="68"/>
      <c r="Z36" s="75"/>
      <c r="AA36" s="76"/>
      <c r="AB36" s="77"/>
    </row>
    <row r="37" spans="1:39" ht="12" customHeight="1" x14ac:dyDescent="0.4">
      <c r="Z37" s="88" t="s">
        <v>59</v>
      </c>
      <c r="AA37" s="88"/>
      <c r="AB37" s="88"/>
    </row>
    <row r="38" spans="1:39" ht="12" customHeight="1" x14ac:dyDescent="0.4">
      <c r="A38" s="4" t="s">
        <v>20</v>
      </c>
    </row>
    <row r="39" spans="1:39" ht="16.899999999999999" customHeight="1" x14ac:dyDescent="0.4">
      <c r="A39" s="89" t="s">
        <v>21</v>
      </c>
      <c r="B39" s="89"/>
      <c r="C39" s="89"/>
      <c r="D39" s="89"/>
      <c r="E39" s="89" t="s">
        <v>22</v>
      </c>
      <c r="F39" s="89"/>
      <c r="G39" s="89"/>
      <c r="H39" s="89"/>
      <c r="I39" s="90" t="s">
        <v>43</v>
      </c>
      <c r="J39" s="90"/>
      <c r="K39" s="90"/>
      <c r="L39" s="90"/>
      <c r="M39" s="91" t="s">
        <v>27</v>
      </c>
      <c r="N39" s="91"/>
      <c r="O39" s="91"/>
      <c r="P39" s="91"/>
      <c r="Q39" s="89"/>
      <c r="R39" s="89"/>
      <c r="S39" s="89"/>
      <c r="T39" s="89"/>
      <c r="U39" s="89"/>
      <c r="V39" s="89"/>
      <c r="W39" s="90" t="s">
        <v>56</v>
      </c>
      <c r="X39" s="90"/>
      <c r="Y39" s="90"/>
      <c r="Z39" s="90"/>
      <c r="AA39" s="90"/>
      <c r="AB39" s="90"/>
      <c r="AD39" s="19" t="s">
        <v>24</v>
      </c>
    </row>
    <row r="40" spans="1:39" ht="22.5" customHeight="1" x14ac:dyDescent="0.4">
      <c r="A40" s="89"/>
      <c r="B40" s="89"/>
      <c r="C40" s="89"/>
      <c r="D40" s="89"/>
      <c r="E40" s="89"/>
      <c r="F40" s="89"/>
      <c r="G40" s="89"/>
      <c r="H40" s="89"/>
      <c r="I40" s="90"/>
      <c r="J40" s="90"/>
      <c r="K40" s="90"/>
      <c r="L40" s="90"/>
      <c r="M40" s="100" t="s">
        <v>37</v>
      </c>
      <c r="N40" s="100"/>
      <c r="O40" s="100"/>
      <c r="P40" s="100"/>
      <c r="Q40" s="101" t="s">
        <v>47</v>
      </c>
      <c r="R40" s="101"/>
      <c r="S40" s="101"/>
      <c r="T40" s="101" t="s">
        <v>48</v>
      </c>
      <c r="U40" s="101"/>
      <c r="V40" s="101"/>
      <c r="W40" s="90"/>
      <c r="X40" s="90"/>
      <c r="Y40" s="90"/>
      <c r="Z40" s="90"/>
      <c r="AA40" s="90"/>
      <c r="AB40" s="90"/>
      <c r="AC40" s="3"/>
      <c r="AD40" s="19" t="s">
        <v>25</v>
      </c>
      <c r="AE40" s="3"/>
      <c r="AF40" s="3"/>
      <c r="AG40" s="3"/>
      <c r="AL40" s="20"/>
      <c r="AM40" s="20"/>
    </row>
    <row r="41" spans="1:39" ht="15" customHeight="1" x14ac:dyDescent="0.4">
      <c r="A41" s="93">
        <v>44428</v>
      </c>
      <c r="B41" s="93"/>
      <c r="C41" s="93"/>
      <c r="D41" s="93"/>
      <c r="E41" s="102"/>
      <c r="F41" s="102"/>
      <c r="G41" s="102"/>
      <c r="H41" s="102"/>
      <c r="I41" s="97" t="str">
        <f>IF(E41="","",IF(E41="対応なし","支給しない",(VLOOKUP(E41,$W$18:$AB$36,4,FALSE))))</f>
        <v/>
      </c>
      <c r="J41" s="97"/>
      <c r="K41" s="97"/>
      <c r="L41" s="97"/>
      <c r="M41" s="98" t="str">
        <f t="shared" ref="M41:M42" si="0">IF(E41="","",IF(SUM(Q41:V41)&gt;=10,SUM(Q41:V41),0))</f>
        <v/>
      </c>
      <c r="N41" s="98"/>
      <c r="O41" s="98"/>
      <c r="P41" s="98"/>
      <c r="Q41" s="99"/>
      <c r="R41" s="99"/>
      <c r="S41" s="99"/>
      <c r="T41" s="99"/>
      <c r="U41" s="99"/>
      <c r="V41" s="99"/>
      <c r="W41" s="92" t="str">
        <f>IFERROR(IF(I41="支給しない",0,ROUNDUP((U13+M41*2000+T41*20000)*I41,-3)),"")</f>
        <v/>
      </c>
      <c r="X41" s="92"/>
      <c r="Y41" s="92"/>
      <c r="Z41" s="92"/>
      <c r="AA41" s="92"/>
      <c r="AB41" s="92"/>
      <c r="AC41" s="21"/>
      <c r="AD41" s="19" t="s">
        <v>29</v>
      </c>
      <c r="AE41" s="21"/>
      <c r="AF41" s="21"/>
      <c r="AG41" s="21"/>
      <c r="AL41" s="20"/>
      <c r="AM41" s="20"/>
    </row>
    <row r="42" spans="1:39" ht="15" customHeight="1" x14ac:dyDescent="0.4">
      <c r="A42" s="93">
        <v>44429</v>
      </c>
      <c r="B42" s="93"/>
      <c r="C42" s="93"/>
      <c r="D42" s="93"/>
      <c r="E42" s="94"/>
      <c r="F42" s="95"/>
      <c r="G42" s="95"/>
      <c r="H42" s="96"/>
      <c r="I42" s="97" t="str">
        <f t="shared" ref="I42" si="1">IF(E42="","",IF(E42="対応なし","支給しない",(VLOOKUP(E42,$W$18:$AB$36,4,FALSE))))</f>
        <v/>
      </c>
      <c r="J42" s="97"/>
      <c r="K42" s="97"/>
      <c r="L42" s="97"/>
      <c r="M42" s="98" t="str">
        <f t="shared" si="0"/>
        <v/>
      </c>
      <c r="N42" s="98"/>
      <c r="O42" s="98"/>
      <c r="P42" s="98"/>
      <c r="Q42" s="99"/>
      <c r="R42" s="99"/>
      <c r="S42" s="99"/>
      <c r="T42" s="99"/>
      <c r="U42" s="99"/>
      <c r="V42" s="99"/>
      <c r="W42" s="92" t="str">
        <f>IFERROR(IF(I42="支給しない",0,ROUNDUP((U13+M42*2000+T42*20000)*I42,-3)),"")</f>
        <v/>
      </c>
      <c r="X42" s="92"/>
      <c r="Y42" s="92"/>
      <c r="Z42" s="92"/>
      <c r="AA42" s="92"/>
      <c r="AB42" s="92"/>
      <c r="AC42" s="22"/>
      <c r="AD42" s="19" t="s">
        <v>26</v>
      </c>
      <c r="AE42" s="21"/>
      <c r="AF42" s="21"/>
      <c r="AG42" s="21"/>
      <c r="AL42" s="20"/>
      <c r="AM42" s="20"/>
    </row>
    <row r="43" spans="1:39" ht="15" customHeight="1" x14ac:dyDescent="0.4">
      <c r="A43" s="93">
        <v>44430</v>
      </c>
      <c r="B43" s="93"/>
      <c r="C43" s="93"/>
      <c r="D43" s="93"/>
      <c r="E43" s="102"/>
      <c r="F43" s="102"/>
      <c r="G43" s="102"/>
      <c r="H43" s="102"/>
      <c r="I43" s="97" t="str">
        <f>IF(E43="","",IF(E43="対応なし","支給しない",(VLOOKUP(E43,$W$18:$AB$36,4,FALSE))))</f>
        <v/>
      </c>
      <c r="J43" s="97"/>
      <c r="K43" s="97"/>
      <c r="L43" s="97"/>
      <c r="M43" s="98" t="str">
        <f>IF(E43="","",IF(SUM(Q43:V43)&gt;=10,SUM(Q43:V43),0))</f>
        <v/>
      </c>
      <c r="N43" s="98"/>
      <c r="O43" s="98"/>
      <c r="P43" s="98"/>
      <c r="Q43" s="99"/>
      <c r="R43" s="99"/>
      <c r="S43" s="99"/>
      <c r="T43" s="99"/>
      <c r="U43" s="99"/>
      <c r="V43" s="99"/>
      <c r="W43" s="92" t="str">
        <f>IFERROR(IF(I43="支給しない",0,ROUNDUP((U13+M43*2000+T43*20000)*I43,-3)),"")</f>
        <v/>
      </c>
      <c r="X43" s="92"/>
      <c r="Y43" s="92"/>
      <c r="Z43" s="92"/>
      <c r="AA43" s="92"/>
      <c r="AB43" s="92"/>
      <c r="AC43" s="22"/>
      <c r="AD43" s="19" t="s">
        <v>30</v>
      </c>
      <c r="AE43" s="21"/>
      <c r="AF43" s="21"/>
      <c r="AG43" s="21"/>
      <c r="AL43" s="20"/>
      <c r="AM43" s="20"/>
    </row>
    <row r="44" spans="1:39" ht="15" customHeight="1" x14ac:dyDescent="0.4">
      <c r="A44" s="93">
        <v>44431</v>
      </c>
      <c r="B44" s="93"/>
      <c r="C44" s="93"/>
      <c r="D44" s="93"/>
      <c r="E44" s="102"/>
      <c r="F44" s="102"/>
      <c r="G44" s="102"/>
      <c r="H44" s="102"/>
      <c r="I44" s="97" t="str">
        <f t="shared" ref="I44:I64" si="2">IF(E44="","",IF(E44="対応なし","支給しない",(VLOOKUP(E44,$W$18:$AB$36,4,FALSE))))</f>
        <v/>
      </c>
      <c r="J44" s="97"/>
      <c r="K44" s="97"/>
      <c r="L44" s="97"/>
      <c r="M44" s="98" t="str">
        <f t="shared" ref="M44:M64" si="3">IF(E44="","",IF(SUM(Q44:V44)&gt;=10,SUM(Q44:V44),0))</f>
        <v/>
      </c>
      <c r="N44" s="98"/>
      <c r="O44" s="98"/>
      <c r="P44" s="98"/>
      <c r="Q44" s="99"/>
      <c r="R44" s="99"/>
      <c r="S44" s="99"/>
      <c r="T44" s="99"/>
      <c r="U44" s="99"/>
      <c r="V44" s="99"/>
      <c r="W44" s="92" t="str">
        <f>IFERROR(IF(I44="支給しない",0,ROUNDUP((U13+M44*2000+T44*20000)*I44,-3)),"")</f>
        <v/>
      </c>
      <c r="X44" s="92"/>
      <c r="Y44" s="92"/>
      <c r="Z44" s="92"/>
      <c r="AA44" s="92"/>
      <c r="AB44" s="92"/>
      <c r="AC44" s="22"/>
      <c r="AD44" s="4" t="s">
        <v>38</v>
      </c>
      <c r="AE44" s="21"/>
      <c r="AF44" s="21"/>
      <c r="AG44" s="21"/>
      <c r="AL44" s="20"/>
      <c r="AM44" s="20"/>
    </row>
    <row r="45" spans="1:39" ht="15" customHeight="1" x14ac:dyDescent="0.4">
      <c r="A45" s="93">
        <v>44432</v>
      </c>
      <c r="B45" s="93"/>
      <c r="C45" s="93"/>
      <c r="D45" s="93"/>
      <c r="E45" s="94"/>
      <c r="F45" s="95"/>
      <c r="G45" s="95"/>
      <c r="H45" s="96"/>
      <c r="I45" s="97" t="str">
        <f t="shared" si="2"/>
        <v/>
      </c>
      <c r="J45" s="97"/>
      <c r="K45" s="97"/>
      <c r="L45" s="97"/>
      <c r="M45" s="98" t="str">
        <f t="shared" si="3"/>
        <v/>
      </c>
      <c r="N45" s="98"/>
      <c r="O45" s="98"/>
      <c r="P45" s="98"/>
      <c r="Q45" s="99"/>
      <c r="R45" s="99"/>
      <c r="S45" s="99"/>
      <c r="T45" s="99"/>
      <c r="U45" s="99"/>
      <c r="V45" s="99"/>
      <c r="W45" s="92" t="str">
        <f>IFERROR(IF(I45="支給しない",0,ROUNDUP((U13+M45*2000+T45*20000)*I45,-3)),"")</f>
        <v/>
      </c>
      <c r="X45" s="92"/>
      <c r="Y45" s="92"/>
      <c r="Z45" s="92"/>
      <c r="AA45" s="92"/>
      <c r="AB45" s="92"/>
      <c r="AC45" s="22"/>
      <c r="AD45" s="22"/>
      <c r="AE45" s="21"/>
      <c r="AF45" s="21"/>
      <c r="AG45" s="21"/>
      <c r="AL45" s="20"/>
      <c r="AM45" s="20"/>
    </row>
    <row r="46" spans="1:39" ht="15" customHeight="1" x14ac:dyDescent="0.4">
      <c r="A46" s="93">
        <v>44433</v>
      </c>
      <c r="B46" s="93"/>
      <c r="C46" s="93"/>
      <c r="D46" s="93"/>
      <c r="E46" s="102"/>
      <c r="F46" s="102"/>
      <c r="G46" s="102"/>
      <c r="H46" s="102"/>
      <c r="I46" s="97" t="str">
        <f t="shared" si="2"/>
        <v/>
      </c>
      <c r="J46" s="97"/>
      <c r="K46" s="97"/>
      <c r="L46" s="97"/>
      <c r="M46" s="98" t="str">
        <f t="shared" si="3"/>
        <v/>
      </c>
      <c r="N46" s="98"/>
      <c r="O46" s="98"/>
      <c r="P46" s="98"/>
      <c r="Q46" s="99"/>
      <c r="R46" s="99"/>
      <c r="S46" s="99"/>
      <c r="T46" s="99"/>
      <c r="U46" s="99"/>
      <c r="V46" s="99"/>
      <c r="W46" s="92" t="str">
        <f>IFERROR(IF(I46="支給しない",0,ROUNDUP((U13+M46*2000+T46*20000)*I46,-3)),"")</f>
        <v/>
      </c>
      <c r="X46" s="92"/>
      <c r="Y46" s="92"/>
      <c r="Z46" s="92"/>
      <c r="AA46" s="92"/>
      <c r="AB46" s="92"/>
      <c r="AC46" s="22"/>
      <c r="AD46" s="22"/>
      <c r="AE46" s="21"/>
      <c r="AF46" s="21"/>
      <c r="AG46" s="21"/>
      <c r="AK46" s="19"/>
      <c r="AL46" s="20"/>
      <c r="AM46" s="20"/>
    </row>
    <row r="47" spans="1:39" ht="15" customHeight="1" x14ac:dyDescent="0.4">
      <c r="A47" s="93">
        <v>44434</v>
      </c>
      <c r="B47" s="93"/>
      <c r="C47" s="93"/>
      <c r="D47" s="93"/>
      <c r="E47" s="94"/>
      <c r="F47" s="95"/>
      <c r="G47" s="95"/>
      <c r="H47" s="96"/>
      <c r="I47" s="97" t="str">
        <f t="shared" si="2"/>
        <v/>
      </c>
      <c r="J47" s="97"/>
      <c r="K47" s="97"/>
      <c r="L47" s="97"/>
      <c r="M47" s="98" t="str">
        <f t="shared" si="3"/>
        <v/>
      </c>
      <c r="N47" s="98"/>
      <c r="O47" s="98"/>
      <c r="P47" s="98"/>
      <c r="Q47" s="99"/>
      <c r="R47" s="99"/>
      <c r="S47" s="99"/>
      <c r="T47" s="99"/>
      <c r="U47" s="99"/>
      <c r="V47" s="99"/>
      <c r="W47" s="92" t="str">
        <f>IFERROR(IF(I47="支給しない",0,ROUNDUP((U13+M47*2000+T47*20000)*I47,-3)),"")</f>
        <v/>
      </c>
      <c r="X47" s="92"/>
      <c r="Y47" s="92"/>
      <c r="Z47" s="92"/>
      <c r="AA47" s="92"/>
      <c r="AB47" s="92"/>
      <c r="AC47" s="21"/>
      <c r="AD47" s="22"/>
      <c r="AE47" s="21"/>
      <c r="AF47" s="21"/>
      <c r="AG47" s="21"/>
    </row>
    <row r="48" spans="1:39" ht="15" customHeight="1" x14ac:dyDescent="0.4">
      <c r="A48" s="93">
        <v>44435</v>
      </c>
      <c r="B48" s="93"/>
      <c r="C48" s="93"/>
      <c r="D48" s="93"/>
      <c r="E48" s="102"/>
      <c r="F48" s="102"/>
      <c r="G48" s="102"/>
      <c r="H48" s="102"/>
      <c r="I48" s="97" t="str">
        <f t="shared" si="2"/>
        <v/>
      </c>
      <c r="J48" s="97"/>
      <c r="K48" s="97"/>
      <c r="L48" s="97"/>
      <c r="M48" s="98" t="str">
        <f t="shared" si="3"/>
        <v/>
      </c>
      <c r="N48" s="98"/>
      <c r="O48" s="98"/>
      <c r="P48" s="98"/>
      <c r="Q48" s="99"/>
      <c r="R48" s="99"/>
      <c r="S48" s="99"/>
      <c r="T48" s="99"/>
      <c r="U48" s="99"/>
      <c r="V48" s="99"/>
      <c r="W48" s="92" t="str">
        <f>IFERROR(IF(I48="支給しない",0,ROUNDUP((U13+M48*2000+T48*20000)*I48,-3)),"")</f>
        <v/>
      </c>
      <c r="X48" s="92"/>
      <c r="Y48" s="92"/>
      <c r="Z48" s="92"/>
      <c r="AA48" s="92"/>
      <c r="AB48" s="92"/>
      <c r="AC48" s="21"/>
      <c r="AD48" s="22"/>
      <c r="AE48" s="21"/>
      <c r="AF48" s="21"/>
      <c r="AG48" s="21"/>
    </row>
    <row r="49" spans="1:33" ht="15" customHeight="1" x14ac:dyDescent="0.4">
      <c r="A49" s="93">
        <v>44436</v>
      </c>
      <c r="B49" s="93"/>
      <c r="C49" s="93"/>
      <c r="D49" s="93"/>
      <c r="E49" s="102"/>
      <c r="F49" s="102"/>
      <c r="G49" s="102"/>
      <c r="H49" s="102"/>
      <c r="I49" s="97" t="str">
        <f t="shared" si="2"/>
        <v/>
      </c>
      <c r="J49" s="97"/>
      <c r="K49" s="97"/>
      <c r="L49" s="97"/>
      <c r="M49" s="98" t="str">
        <f t="shared" si="3"/>
        <v/>
      </c>
      <c r="N49" s="98"/>
      <c r="O49" s="98"/>
      <c r="P49" s="98"/>
      <c r="Q49" s="99"/>
      <c r="R49" s="99"/>
      <c r="S49" s="99"/>
      <c r="T49" s="99"/>
      <c r="U49" s="99"/>
      <c r="V49" s="99"/>
      <c r="W49" s="92" t="str">
        <f>IFERROR(IF(I49="支給しない",0,ROUNDUP((U13+M49*2000+T49*20000)*I49,-3)),"")</f>
        <v/>
      </c>
      <c r="X49" s="92"/>
      <c r="Y49" s="92"/>
      <c r="Z49" s="92"/>
      <c r="AA49" s="92"/>
      <c r="AB49" s="92"/>
      <c r="AC49" s="22"/>
      <c r="AD49" s="22"/>
      <c r="AE49" s="21"/>
      <c r="AF49" s="21"/>
      <c r="AG49" s="21"/>
    </row>
    <row r="50" spans="1:33" ht="15" customHeight="1" x14ac:dyDescent="0.4">
      <c r="A50" s="93">
        <v>44437</v>
      </c>
      <c r="B50" s="93"/>
      <c r="C50" s="93"/>
      <c r="D50" s="93"/>
      <c r="E50" s="94"/>
      <c r="F50" s="95"/>
      <c r="G50" s="95"/>
      <c r="H50" s="96"/>
      <c r="I50" s="97" t="str">
        <f t="shared" si="2"/>
        <v/>
      </c>
      <c r="J50" s="97"/>
      <c r="K50" s="97"/>
      <c r="L50" s="97"/>
      <c r="M50" s="98" t="str">
        <f t="shared" si="3"/>
        <v/>
      </c>
      <c r="N50" s="98"/>
      <c r="O50" s="98"/>
      <c r="P50" s="98"/>
      <c r="Q50" s="99"/>
      <c r="R50" s="99"/>
      <c r="S50" s="99"/>
      <c r="T50" s="99"/>
      <c r="U50" s="99"/>
      <c r="V50" s="99"/>
      <c r="W50" s="92" t="str">
        <f>IFERROR(IF(I50="支給しない",0,ROUNDUP((U13+M50*2000+T50*20000)*I50,-3)),"")</f>
        <v/>
      </c>
      <c r="X50" s="92"/>
      <c r="Y50" s="92"/>
      <c r="Z50" s="92"/>
      <c r="AA50" s="92"/>
      <c r="AB50" s="92"/>
      <c r="AC50" s="22"/>
      <c r="AD50" s="22"/>
      <c r="AE50" s="21"/>
      <c r="AF50" s="21"/>
      <c r="AG50" s="21"/>
    </row>
    <row r="51" spans="1:33" ht="15" customHeight="1" x14ac:dyDescent="0.4">
      <c r="A51" s="93">
        <v>44438</v>
      </c>
      <c r="B51" s="93"/>
      <c r="C51" s="93"/>
      <c r="D51" s="93"/>
      <c r="E51" s="102"/>
      <c r="F51" s="102"/>
      <c r="G51" s="102"/>
      <c r="H51" s="102"/>
      <c r="I51" s="97" t="str">
        <f t="shared" si="2"/>
        <v/>
      </c>
      <c r="J51" s="97"/>
      <c r="K51" s="97"/>
      <c r="L51" s="97"/>
      <c r="M51" s="98" t="str">
        <f t="shared" si="3"/>
        <v/>
      </c>
      <c r="N51" s="98"/>
      <c r="O51" s="98"/>
      <c r="P51" s="98"/>
      <c r="Q51" s="99"/>
      <c r="R51" s="99"/>
      <c r="S51" s="99"/>
      <c r="T51" s="99"/>
      <c r="U51" s="99"/>
      <c r="V51" s="99"/>
      <c r="W51" s="92" t="str">
        <f>IFERROR(IF(I51="支給しない",0,ROUNDUP((U13+M51*2000+T51*20000)*I51,-3)),"")</f>
        <v/>
      </c>
      <c r="X51" s="92"/>
      <c r="Y51" s="92"/>
      <c r="Z51" s="92"/>
      <c r="AA51" s="92"/>
      <c r="AB51" s="92"/>
      <c r="AC51" s="22"/>
      <c r="AD51" s="22"/>
      <c r="AE51" s="21"/>
      <c r="AF51" s="21"/>
      <c r="AG51" s="21"/>
    </row>
    <row r="52" spans="1:33" ht="15" customHeight="1" x14ac:dyDescent="0.4">
      <c r="A52" s="93">
        <v>44439</v>
      </c>
      <c r="B52" s="93"/>
      <c r="C52" s="93"/>
      <c r="D52" s="93"/>
      <c r="E52" s="94"/>
      <c r="F52" s="95"/>
      <c r="G52" s="95"/>
      <c r="H52" s="96"/>
      <c r="I52" s="97" t="str">
        <f t="shared" si="2"/>
        <v/>
      </c>
      <c r="J52" s="97"/>
      <c r="K52" s="97"/>
      <c r="L52" s="97"/>
      <c r="M52" s="98" t="str">
        <f t="shared" si="3"/>
        <v/>
      </c>
      <c r="N52" s="98"/>
      <c r="O52" s="98"/>
      <c r="P52" s="98"/>
      <c r="Q52" s="99"/>
      <c r="R52" s="99"/>
      <c r="S52" s="99"/>
      <c r="T52" s="99"/>
      <c r="U52" s="99"/>
      <c r="V52" s="99"/>
      <c r="W52" s="92" t="str">
        <f>IFERROR(IF(I52="支給しない",0,ROUNDUP((U13+M52*2000+T52*20000)*I52,-3)),"")</f>
        <v/>
      </c>
      <c r="X52" s="92"/>
      <c r="Y52" s="92"/>
      <c r="Z52" s="92"/>
      <c r="AA52" s="92"/>
      <c r="AB52" s="92"/>
      <c r="AC52" s="22"/>
      <c r="AD52" s="22"/>
      <c r="AE52" s="21"/>
      <c r="AF52" s="21"/>
      <c r="AG52" s="21"/>
    </row>
    <row r="53" spans="1:33" ht="15" customHeight="1" x14ac:dyDescent="0.4">
      <c r="A53" s="93">
        <v>44440</v>
      </c>
      <c r="B53" s="93"/>
      <c r="C53" s="93"/>
      <c r="D53" s="93"/>
      <c r="E53" s="102"/>
      <c r="F53" s="102"/>
      <c r="G53" s="102"/>
      <c r="H53" s="102"/>
      <c r="I53" s="97" t="str">
        <f t="shared" si="2"/>
        <v/>
      </c>
      <c r="J53" s="97"/>
      <c r="K53" s="97"/>
      <c r="L53" s="97"/>
      <c r="M53" s="98" t="str">
        <f t="shared" si="3"/>
        <v/>
      </c>
      <c r="N53" s="98"/>
      <c r="O53" s="98"/>
      <c r="P53" s="98"/>
      <c r="Q53" s="99"/>
      <c r="R53" s="99"/>
      <c r="S53" s="99"/>
      <c r="T53" s="99"/>
      <c r="U53" s="99"/>
      <c r="V53" s="99"/>
      <c r="W53" s="92" t="str">
        <f>IFERROR(IF(I53="支給しない",0,ROUNDUP((U13+M53*2000+T53*20000)*I53,-3)),"")</f>
        <v/>
      </c>
      <c r="X53" s="92"/>
      <c r="Y53" s="92"/>
      <c r="Z53" s="92"/>
      <c r="AA53" s="92"/>
      <c r="AB53" s="92"/>
      <c r="AC53" s="22"/>
      <c r="AD53" s="22"/>
      <c r="AE53" s="21"/>
      <c r="AF53" s="21"/>
      <c r="AG53" s="21"/>
    </row>
    <row r="54" spans="1:33" ht="15" customHeight="1" x14ac:dyDescent="0.4">
      <c r="A54" s="93">
        <v>44441</v>
      </c>
      <c r="B54" s="93"/>
      <c r="C54" s="93"/>
      <c r="D54" s="93"/>
      <c r="E54" s="102"/>
      <c r="F54" s="102"/>
      <c r="G54" s="102"/>
      <c r="H54" s="102"/>
      <c r="I54" s="97" t="str">
        <f t="shared" si="2"/>
        <v/>
      </c>
      <c r="J54" s="97"/>
      <c r="K54" s="97"/>
      <c r="L54" s="97"/>
      <c r="M54" s="98" t="str">
        <f t="shared" si="3"/>
        <v/>
      </c>
      <c r="N54" s="98"/>
      <c r="O54" s="98"/>
      <c r="P54" s="98"/>
      <c r="Q54" s="99"/>
      <c r="R54" s="99"/>
      <c r="S54" s="99"/>
      <c r="T54" s="99"/>
      <c r="U54" s="99"/>
      <c r="V54" s="99"/>
      <c r="W54" s="92" t="str">
        <f>IFERROR(IF(I54="支給しない",0,ROUNDUP((U13+M54*2000+T54*20000)*I54,-3)),"")</f>
        <v/>
      </c>
      <c r="X54" s="92"/>
      <c r="Y54" s="92"/>
      <c r="Z54" s="92"/>
      <c r="AA54" s="92"/>
      <c r="AB54" s="92"/>
      <c r="AC54" s="22"/>
      <c r="AD54" s="22"/>
      <c r="AE54" s="21"/>
      <c r="AF54" s="21"/>
      <c r="AG54" s="21"/>
    </row>
    <row r="55" spans="1:33" ht="15" customHeight="1" x14ac:dyDescent="0.4">
      <c r="A55" s="93">
        <v>44442</v>
      </c>
      <c r="B55" s="93"/>
      <c r="C55" s="93"/>
      <c r="D55" s="93"/>
      <c r="E55" s="94"/>
      <c r="F55" s="95"/>
      <c r="G55" s="95"/>
      <c r="H55" s="96"/>
      <c r="I55" s="97" t="str">
        <f t="shared" si="2"/>
        <v/>
      </c>
      <c r="J55" s="97"/>
      <c r="K55" s="97"/>
      <c r="L55" s="97"/>
      <c r="M55" s="98" t="str">
        <f t="shared" si="3"/>
        <v/>
      </c>
      <c r="N55" s="98"/>
      <c r="O55" s="98"/>
      <c r="P55" s="98"/>
      <c r="Q55" s="99"/>
      <c r="R55" s="99"/>
      <c r="S55" s="99"/>
      <c r="T55" s="99"/>
      <c r="U55" s="99"/>
      <c r="V55" s="99"/>
      <c r="W55" s="92" t="str">
        <f>IFERROR(IF(I55="支給しない",0,ROUNDUP((U13+M55*2000+T55*20000)*I55,-3)),"")</f>
        <v/>
      </c>
      <c r="X55" s="92"/>
      <c r="Y55" s="92"/>
      <c r="Z55" s="92"/>
      <c r="AA55" s="92"/>
      <c r="AB55" s="92"/>
      <c r="AC55" s="22"/>
      <c r="AD55" s="22"/>
      <c r="AE55" s="21"/>
      <c r="AF55" s="21"/>
      <c r="AG55" s="21"/>
    </row>
    <row r="56" spans="1:33" ht="15" customHeight="1" x14ac:dyDescent="0.4">
      <c r="A56" s="93">
        <v>44443</v>
      </c>
      <c r="B56" s="93"/>
      <c r="C56" s="93"/>
      <c r="D56" s="93"/>
      <c r="E56" s="102"/>
      <c r="F56" s="102"/>
      <c r="G56" s="102"/>
      <c r="H56" s="102"/>
      <c r="I56" s="97" t="str">
        <f t="shared" si="2"/>
        <v/>
      </c>
      <c r="J56" s="97"/>
      <c r="K56" s="97"/>
      <c r="L56" s="97"/>
      <c r="M56" s="98" t="str">
        <f t="shared" si="3"/>
        <v/>
      </c>
      <c r="N56" s="98"/>
      <c r="O56" s="98"/>
      <c r="P56" s="98"/>
      <c r="Q56" s="99"/>
      <c r="R56" s="99"/>
      <c r="S56" s="99"/>
      <c r="T56" s="99"/>
      <c r="U56" s="99"/>
      <c r="V56" s="99"/>
      <c r="W56" s="92" t="str">
        <f>IFERROR(IF(I56="支給しない",0,ROUNDUP((U13+M56*2000+T56*20000)*I56,-3)),"")</f>
        <v/>
      </c>
      <c r="X56" s="92"/>
      <c r="Y56" s="92"/>
      <c r="Z56" s="92"/>
      <c r="AA56" s="92"/>
      <c r="AB56" s="92"/>
      <c r="AC56" s="22"/>
      <c r="AD56" s="22"/>
      <c r="AE56" s="21"/>
      <c r="AF56" s="21"/>
      <c r="AG56" s="21"/>
    </row>
    <row r="57" spans="1:33" ht="15" customHeight="1" x14ac:dyDescent="0.4">
      <c r="A57" s="93">
        <v>44444</v>
      </c>
      <c r="B57" s="93"/>
      <c r="C57" s="93"/>
      <c r="D57" s="93"/>
      <c r="E57" s="94"/>
      <c r="F57" s="95"/>
      <c r="G57" s="95"/>
      <c r="H57" s="96"/>
      <c r="I57" s="97" t="str">
        <f t="shared" si="2"/>
        <v/>
      </c>
      <c r="J57" s="97"/>
      <c r="K57" s="97"/>
      <c r="L57" s="97"/>
      <c r="M57" s="98" t="str">
        <f t="shared" si="3"/>
        <v/>
      </c>
      <c r="N57" s="98"/>
      <c r="O57" s="98"/>
      <c r="P57" s="98"/>
      <c r="Q57" s="99"/>
      <c r="R57" s="99"/>
      <c r="S57" s="99"/>
      <c r="T57" s="99"/>
      <c r="U57" s="99"/>
      <c r="V57" s="99"/>
      <c r="W57" s="92" t="str">
        <f>IFERROR(IF(I57="支給しない",0,ROUNDUP((U13+M57*2000+T57*20000)*I57,-3)),"")</f>
        <v/>
      </c>
      <c r="X57" s="92"/>
      <c r="Y57" s="92"/>
      <c r="Z57" s="92"/>
      <c r="AA57" s="92"/>
      <c r="AB57" s="92"/>
      <c r="AC57" s="22"/>
      <c r="AD57" s="22"/>
      <c r="AE57" s="21"/>
      <c r="AF57" s="21"/>
      <c r="AG57" s="21"/>
    </row>
    <row r="58" spans="1:33" ht="15" customHeight="1" x14ac:dyDescent="0.4">
      <c r="A58" s="93">
        <v>44445</v>
      </c>
      <c r="B58" s="93"/>
      <c r="C58" s="93"/>
      <c r="D58" s="93"/>
      <c r="E58" s="102"/>
      <c r="F58" s="102"/>
      <c r="G58" s="102"/>
      <c r="H58" s="102"/>
      <c r="I58" s="97" t="str">
        <f t="shared" ref="I58:I61" si="4">IF(E58="","",IF(E58="対応なし","支給しない",(VLOOKUP(E58,$W$18:$AB$36,4,FALSE))))</f>
        <v/>
      </c>
      <c r="J58" s="97"/>
      <c r="K58" s="97"/>
      <c r="L58" s="97"/>
      <c r="M58" s="98" t="str">
        <f t="shared" ref="M58:M61" si="5">IF(E58="","",IF(SUM(Q58:V58)&gt;=10,SUM(Q58:V58),0))</f>
        <v/>
      </c>
      <c r="N58" s="98"/>
      <c r="O58" s="98"/>
      <c r="P58" s="98"/>
      <c r="Q58" s="99"/>
      <c r="R58" s="99"/>
      <c r="S58" s="99"/>
      <c r="T58" s="99"/>
      <c r="U58" s="99"/>
      <c r="V58" s="99"/>
      <c r="W58" s="92" t="str">
        <f>IFERROR(IF(I58="支給しない",0,ROUNDUP((U13+M58*2000+T58*20000)*I58,-3)),"")</f>
        <v/>
      </c>
      <c r="X58" s="92"/>
      <c r="Y58" s="92"/>
      <c r="Z58" s="92"/>
      <c r="AA58" s="92"/>
      <c r="AB58" s="92"/>
      <c r="AC58" s="22"/>
      <c r="AD58" s="22"/>
      <c r="AE58" s="21"/>
      <c r="AF58" s="21"/>
      <c r="AG58" s="21"/>
    </row>
    <row r="59" spans="1:33" ht="15" customHeight="1" x14ac:dyDescent="0.4">
      <c r="A59" s="93">
        <v>44446</v>
      </c>
      <c r="B59" s="93"/>
      <c r="C59" s="93"/>
      <c r="D59" s="93"/>
      <c r="E59" s="94"/>
      <c r="F59" s="95"/>
      <c r="G59" s="95"/>
      <c r="H59" s="96"/>
      <c r="I59" s="97" t="str">
        <f t="shared" si="4"/>
        <v/>
      </c>
      <c r="J59" s="97"/>
      <c r="K59" s="97"/>
      <c r="L59" s="97"/>
      <c r="M59" s="98" t="str">
        <f t="shared" si="5"/>
        <v/>
      </c>
      <c r="N59" s="98"/>
      <c r="O59" s="98"/>
      <c r="P59" s="98"/>
      <c r="Q59" s="99"/>
      <c r="R59" s="99"/>
      <c r="S59" s="99"/>
      <c r="T59" s="99"/>
      <c r="U59" s="99"/>
      <c r="V59" s="99"/>
      <c r="W59" s="92" t="str">
        <f>IFERROR(IF(I59="支給しない",0,ROUNDUP((U13+M59*2000+T59*20000)*I59,-3)),"")</f>
        <v/>
      </c>
      <c r="X59" s="92"/>
      <c r="Y59" s="92"/>
      <c r="Z59" s="92"/>
      <c r="AA59" s="92"/>
      <c r="AB59" s="92"/>
      <c r="AC59" s="22"/>
      <c r="AD59" s="22"/>
      <c r="AE59" s="21"/>
      <c r="AF59" s="21"/>
      <c r="AG59" s="21"/>
    </row>
    <row r="60" spans="1:33" ht="15" customHeight="1" x14ac:dyDescent="0.4">
      <c r="A60" s="93">
        <v>44447</v>
      </c>
      <c r="B60" s="93"/>
      <c r="C60" s="93"/>
      <c r="D60" s="93"/>
      <c r="E60" s="102"/>
      <c r="F60" s="102"/>
      <c r="G60" s="102"/>
      <c r="H60" s="102"/>
      <c r="I60" s="97" t="str">
        <f t="shared" si="4"/>
        <v/>
      </c>
      <c r="J60" s="97"/>
      <c r="K60" s="97"/>
      <c r="L60" s="97"/>
      <c r="M60" s="98" t="str">
        <f t="shared" si="5"/>
        <v/>
      </c>
      <c r="N60" s="98"/>
      <c r="O60" s="98"/>
      <c r="P60" s="98"/>
      <c r="Q60" s="99"/>
      <c r="R60" s="99"/>
      <c r="S60" s="99"/>
      <c r="T60" s="99"/>
      <c r="U60" s="99"/>
      <c r="V60" s="99"/>
      <c r="W60" s="92" t="str">
        <f>IFERROR(IF(I60="支給しない",0,ROUNDUP((U13+M60*2000+T60*20000)*I60,-3)),"")</f>
        <v/>
      </c>
      <c r="X60" s="92"/>
      <c r="Y60" s="92"/>
      <c r="Z60" s="92"/>
      <c r="AA60" s="92"/>
      <c r="AB60" s="92"/>
      <c r="AC60" s="22"/>
      <c r="AD60" s="22"/>
      <c r="AE60" s="21"/>
      <c r="AF60" s="21"/>
      <c r="AG60" s="21"/>
    </row>
    <row r="61" spans="1:33" ht="15" customHeight="1" x14ac:dyDescent="0.4">
      <c r="A61" s="93">
        <v>44448</v>
      </c>
      <c r="B61" s="93"/>
      <c r="C61" s="93"/>
      <c r="D61" s="93"/>
      <c r="E61" s="94"/>
      <c r="F61" s="95"/>
      <c r="G61" s="95"/>
      <c r="H61" s="96"/>
      <c r="I61" s="97" t="str">
        <f t="shared" si="4"/>
        <v/>
      </c>
      <c r="J61" s="97"/>
      <c r="K61" s="97"/>
      <c r="L61" s="97"/>
      <c r="M61" s="98" t="str">
        <f t="shared" si="5"/>
        <v/>
      </c>
      <c r="N61" s="98"/>
      <c r="O61" s="98"/>
      <c r="P61" s="98"/>
      <c r="Q61" s="99"/>
      <c r="R61" s="99"/>
      <c r="S61" s="99"/>
      <c r="T61" s="99"/>
      <c r="U61" s="99"/>
      <c r="V61" s="99"/>
      <c r="W61" s="92" t="str">
        <f>IFERROR(IF(I61="支給しない",0,ROUNDUP((U13+M61*2000+T61*20000)*I61,-3)),"")</f>
        <v/>
      </c>
      <c r="X61" s="92"/>
      <c r="Y61" s="92"/>
      <c r="Z61" s="92"/>
      <c r="AA61" s="92"/>
      <c r="AB61" s="92"/>
      <c r="AC61" s="22"/>
      <c r="AD61" s="22"/>
      <c r="AE61" s="21"/>
      <c r="AF61" s="21"/>
      <c r="AG61" s="21"/>
    </row>
    <row r="62" spans="1:33" ht="15" customHeight="1" x14ac:dyDescent="0.4">
      <c r="A62" s="93">
        <v>44449</v>
      </c>
      <c r="B62" s="93"/>
      <c r="C62" s="93"/>
      <c r="D62" s="93"/>
      <c r="E62" s="102"/>
      <c r="F62" s="102"/>
      <c r="G62" s="102"/>
      <c r="H62" s="102"/>
      <c r="I62" s="97" t="str">
        <f t="shared" si="2"/>
        <v/>
      </c>
      <c r="J62" s="97"/>
      <c r="K62" s="97"/>
      <c r="L62" s="97"/>
      <c r="M62" s="98" t="str">
        <f t="shared" si="3"/>
        <v/>
      </c>
      <c r="N62" s="98"/>
      <c r="O62" s="98"/>
      <c r="P62" s="98"/>
      <c r="Q62" s="99"/>
      <c r="R62" s="99"/>
      <c r="S62" s="99"/>
      <c r="T62" s="99"/>
      <c r="U62" s="99"/>
      <c r="V62" s="99"/>
      <c r="W62" s="92" t="str">
        <f>IFERROR(IF(I62="支給しない",0,ROUNDUP((U13+M62*2000+T62*20000)*I62,-3)),"")</f>
        <v/>
      </c>
      <c r="X62" s="92"/>
      <c r="Y62" s="92"/>
      <c r="Z62" s="92"/>
      <c r="AA62" s="92"/>
      <c r="AB62" s="92"/>
      <c r="AC62" s="21"/>
      <c r="AD62" s="22"/>
      <c r="AE62" s="21"/>
      <c r="AF62" s="21"/>
      <c r="AG62" s="21"/>
    </row>
    <row r="63" spans="1:33" ht="15" customHeight="1" x14ac:dyDescent="0.4">
      <c r="A63" s="93">
        <v>44450</v>
      </c>
      <c r="B63" s="93"/>
      <c r="C63" s="93"/>
      <c r="D63" s="93"/>
      <c r="E63" s="102"/>
      <c r="F63" s="102"/>
      <c r="G63" s="102"/>
      <c r="H63" s="102"/>
      <c r="I63" s="97" t="str">
        <f t="shared" si="2"/>
        <v/>
      </c>
      <c r="J63" s="97"/>
      <c r="K63" s="97"/>
      <c r="L63" s="97"/>
      <c r="M63" s="98" t="str">
        <f t="shared" si="3"/>
        <v/>
      </c>
      <c r="N63" s="98"/>
      <c r="O63" s="98"/>
      <c r="P63" s="98"/>
      <c r="Q63" s="99"/>
      <c r="R63" s="99"/>
      <c r="S63" s="99"/>
      <c r="T63" s="99"/>
      <c r="U63" s="99"/>
      <c r="V63" s="99"/>
      <c r="W63" s="92" t="str">
        <f>IFERROR(IF(I63="支給しない",0,ROUNDUP((U13+M63*2000+T63*20000)*I63,-3)),"")</f>
        <v/>
      </c>
      <c r="X63" s="92"/>
      <c r="Y63" s="92"/>
      <c r="Z63" s="92"/>
      <c r="AA63" s="92"/>
      <c r="AB63" s="92"/>
      <c r="AC63" s="21"/>
      <c r="AD63" s="22"/>
      <c r="AE63" s="21"/>
      <c r="AF63" s="21"/>
      <c r="AG63" s="21"/>
    </row>
    <row r="64" spans="1:33" ht="15" customHeight="1" thickBot="1" x14ac:dyDescent="0.45">
      <c r="A64" s="93">
        <v>44451</v>
      </c>
      <c r="B64" s="93"/>
      <c r="C64" s="93"/>
      <c r="D64" s="93"/>
      <c r="E64" s="94"/>
      <c r="F64" s="95"/>
      <c r="G64" s="95"/>
      <c r="H64" s="96"/>
      <c r="I64" s="97" t="str">
        <f t="shared" si="2"/>
        <v/>
      </c>
      <c r="J64" s="97"/>
      <c r="K64" s="97"/>
      <c r="L64" s="97"/>
      <c r="M64" s="98" t="str">
        <f t="shared" si="3"/>
        <v/>
      </c>
      <c r="N64" s="98"/>
      <c r="O64" s="98"/>
      <c r="P64" s="98"/>
      <c r="Q64" s="99"/>
      <c r="R64" s="99"/>
      <c r="S64" s="99"/>
      <c r="T64" s="99"/>
      <c r="U64" s="99"/>
      <c r="V64" s="99"/>
      <c r="W64" s="92" t="str">
        <f>IFERROR(IF(I64="支給しない",0,ROUNDUP((U13+M64*2000+T64*20000)*I64,-3)),"")</f>
        <v/>
      </c>
      <c r="X64" s="92"/>
      <c r="Y64" s="92"/>
      <c r="Z64" s="92"/>
      <c r="AA64" s="92"/>
      <c r="AB64" s="92"/>
      <c r="AC64" s="22"/>
      <c r="AD64" s="22"/>
      <c r="AE64" s="21"/>
      <c r="AF64" s="21"/>
      <c r="AG64" s="21"/>
    </row>
    <row r="65" spans="1:33" ht="19.149999999999999" customHeight="1" thickTop="1" thickBot="1" x14ac:dyDescent="0.45">
      <c r="A65" s="55" t="s">
        <v>41</v>
      </c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103" t="s">
        <v>57</v>
      </c>
      <c r="R65" s="103"/>
      <c r="S65" s="103"/>
      <c r="T65" s="103"/>
      <c r="U65" s="103"/>
      <c r="V65" s="104"/>
      <c r="W65" s="105">
        <f>SUM(W41:AB64)</f>
        <v>0</v>
      </c>
      <c r="X65" s="106"/>
      <c r="Y65" s="106"/>
      <c r="Z65" s="106"/>
      <c r="AA65" s="106"/>
      <c r="AB65" s="107"/>
      <c r="AC65" s="23"/>
      <c r="AD65" s="22"/>
      <c r="AE65" s="23"/>
      <c r="AF65" s="23"/>
      <c r="AG65" s="23"/>
    </row>
    <row r="66" spans="1:33" ht="4.5" customHeight="1" thickTop="1" x14ac:dyDescent="0.4">
      <c r="A66" s="16"/>
      <c r="B66" s="16"/>
      <c r="C66" s="16"/>
      <c r="D66" s="23"/>
      <c r="E66" s="16"/>
      <c r="F66" s="16"/>
      <c r="G66" s="23"/>
      <c r="H66" s="23"/>
      <c r="I66" s="16"/>
      <c r="J66" s="16"/>
      <c r="K66" s="24"/>
      <c r="L66" s="23"/>
      <c r="M66" s="16"/>
      <c r="N66" s="16"/>
      <c r="O66" s="23"/>
      <c r="P66" s="23"/>
      <c r="Q66" s="16"/>
      <c r="R66" s="16"/>
      <c r="S66" s="24"/>
      <c r="T66" s="16"/>
      <c r="U66" s="16"/>
      <c r="V66" s="23"/>
      <c r="AB66" s="23"/>
      <c r="AC66" s="23"/>
      <c r="AD66" s="24"/>
      <c r="AE66" s="23"/>
      <c r="AF66" s="23"/>
      <c r="AG66" s="23"/>
    </row>
  </sheetData>
  <sheetProtection algorithmName="SHA-512" hashValue="78gAkMqS2fLa3jKAHY/L00/qXMi0arVjLQuNvUw1J1ZXRiXS6Sc9v0UgR1YHKItpfQTABEpha5hn7sbuQE9U2w==" saltValue="3faMoAqHtfcQAlzSUc+EeA==" spinCount="100000" sheet="1" objects="1" scenarios="1"/>
  <mergeCells count="287">
    <mergeCell ref="M60:P60"/>
    <mergeCell ref="Q60:S60"/>
    <mergeCell ref="T60:V60"/>
    <mergeCell ref="W60:AB60"/>
    <mergeCell ref="A61:D61"/>
    <mergeCell ref="E61:H61"/>
    <mergeCell ref="I61:L61"/>
    <mergeCell ref="M61:P61"/>
    <mergeCell ref="Q61:S61"/>
    <mergeCell ref="T61:V61"/>
    <mergeCell ref="W61:AB61"/>
    <mergeCell ref="A65:P65"/>
    <mergeCell ref="Q65:V65"/>
    <mergeCell ref="W65:AB65"/>
    <mergeCell ref="A58:D58"/>
    <mergeCell ref="E58:H58"/>
    <mergeCell ref="I58:L58"/>
    <mergeCell ref="M58:P58"/>
    <mergeCell ref="Q58:S58"/>
    <mergeCell ref="T58:V58"/>
    <mergeCell ref="W58:AB58"/>
    <mergeCell ref="W63:AB63"/>
    <mergeCell ref="A64:D64"/>
    <mergeCell ref="E64:H64"/>
    <mergeCell ref="I64:L64"/>
    <mergeCell ref="M64:P64"/>
    <mergeCell ref="Q64:S64"/>
    <mergeCell ref="T64:V64"/>
    <mergeCell ref="W64:AB64"/>
    <mergeCell ref="A63:D63"/>
    <mergeCell ref="E63:H63"/>
    <mergeCell ref="I63:L63"/>
    <mergeCell ref="M63:P63"/>
    <mergeCell ref="Q63:S63"/>
    <mergeCell ref="T63:V63"/>
    <mergeCell ref="W57:AB57"/>
    <mergeCell ref="A62:D62"/>
    <mergeCell ref="E62:H62"/>
    <mergeCell ref="I62:L62"/>
    <mergeCell ref="M62:P62"/>
    <mergeCell ref="Q62:S62"/>
    <mergeCell ref="T62:V62"/>
    <mergeCell ref="W62:AB62"/>
    <mergeCell ref="A59:D59"/>
    <mergeCell ref="E59:H59"/>
    <mergeCell ref="A57:D57"/>
    <mergeCell ref="E57:H57"/>
    <mergeCell ref="I57:L57"/>
    <mergeCell ref="M57:P57"/>
    <mergeCell ref="Q57:S57"/>
    <mergeCell ref="T57:V57"/>
    <mergeCell ref="I59:L59"/>
    <mergeCell ref="M59:P59"/>
    <mergeCell ref="Q59:S59"/>
    <mergeCell ref="T59:V59"/>
    <mergeCell ref="W59:AB59"/>
    <mergeCell ref="A60:D60"/>
    <mergeCell ref="E60:H60"/>
    <mergeCell ref="I60:L60"/>
    <mergeCell ref="W55:AB55"/>
    <mergeCell ref="A56:D56"/>
    <mergeCell ref="E56:H56"/>
    <mergeCell ref="I56:L56"/>
    <mergeCell ref="M56:P56"/>
    <mergeCell ref="Q56:S56"/>
    <mergeCell ref="T56:V56"/>
    <mergeCell ref="W56:AB56"/>
    <mergeCell ref="A55:D55"/>
    <mergeCell ref="E55:H55"/>
    <mergeCell ref="I55:L55"/>
    <mergeCell ref="M55:P55"/>
    <mergeCell ref="Q55:S55"/>
    <mergeCell ref="T55:V55"/>
    <mergeCell ref="W53:AB53"/>
    <mergeCell ref="A54:D54"/>
    <mergeCell ref="E54:H54"/>
    <mergeCell ref="I54:L54"/>
    <mergeCell ref="M54:P54"/>
    <mergeCell ref="Q54:S54"/>
    <mergeCell ref="T54:V54"/>
    <mergeCell ref="W54:AB54"/>
    <mergeCell ref="A53:D53"/>
    <mergeCell ref="E53:H53"/>
    <mergeCell ref="I53:L53"/>
    <mergeCell ref="M53:P53"/>
    <mergeCell ref="Q53:S53"/>
    <mergeCell ref="T53:V53"/>
    <mergeCell ref="W51:AB51"/>
    <mergeCell ref="A52:D52"/>
    <mergeCell ref="E52:H52"/>
    <mergeCell ref="I52:L52"/>
    <mergeCell ref="M52:P52"/>
    <mergeCell ref="Q52:S52"/>
    <mergeCell ref="T52:V52"/>
    <mergeCell ref="W52:AB52"/>
    <mergeCell ref="A51:D51"/>
    <mergeCell ref="E51:H51"/>
    <mergeCell ref="I51:L51"/>
    <mergeCell ref="M51:P51"/>
    <mergeCell ref="Q51:S51"/>
    <mergeCell ref="T51:V51"/>
    <mergeCell ref="W49:AB49"/>
    <mergeCell ref="A50:D50"/>
    <mergeCell ref="E50:H50"/>
    <mergeCell ref="I50:L50"/>
    <mergeCell ref="M50:P50"/>
    <mergeCell ref="Q50:S50"/>
    <mergeCell ref="T50:V50"/>
    <mergeCell ref="W50:AB50"/>
    <mergeCell ref="A49:D49"/>
    <mergeCell ref="E49:H49"/>
    <mergeCell ref="I49:L49"/>
    <mergeCell ref="M49:P49"/>
    <mergeCell ref="Q49:S49"/>
    <mergeCell ref="T49:V49"/>
    <mergeCell ref="W47:AB47"/>
    <mergeCell ref="A48:D48"/>
    <mergeCell ref="E48:H48"/>
    <mergeCell ref="I48:L48"/>
    <mergeCell ref="M48:P48"/>
    <mergeCell ref="Q48:S48"/>
    <mergeCell ref="T48:V48"/>
    <mergeCell ref="W48:AB48"/>
    <mergeCell ref="A47:D47"/>
    <mergeCell ref="E47:H47"/>
    <mergeCell ref="I47:L47"/>
    <mergeCell ref="M47:P47"/>
    <mergeCell ref="Q47:S47"/>
    <mergeCell ref="T47:V47"/>
    <mergeCell ref="W45:AB45"/>
    <mergeCell ref="A46:D46"/>
    <mergeCell ref="E46:H46"/>
    <mergeCell ref="I46:L46"/>
    <mergeCell ref="M46:P46"/>
    <mergeCell ref="Q46:S46"/>
    <mergeCell ref="T46:V46"/>
    <mergeCell ref="W46:AB46"/>
    <mergeCell ref="A45:D45"/>
    <mergeCell ref="E45:H45"/>
    <mergeCell ref="I45:L45"/>
    <mergeCell ref="M45:P45"/>
    <mergeCell ref="Q45:S45"/>
    <mergeCell ref="T45:V45"/>
    <mergeCell ref="W43:AB43"/>
    <mergeCell ref="A44:D44"/>
    <mergeCell ref="E44:H44"/>
    <mergeCell ref="I44:L44"/>
    <mergeCell ref="M44:P44"/>
    <mergeCell ref="Q44:S44"/>
    <mergeCell ref="T44:V44"/>
    <mergeCell ref="W44:AB44"/>
    <mergeCell ref="A43:D43"/>
    <mergeCell ref="E43:H43"/>
    <mergeCell ref="I43:L43"/>
    <mergeCell ref="M43:P43"/>
    <mergeCell ref="Q43:S43"/>
    <mergeCell ref="T43:V43"/>
    <mergeCell ref="Z37:AB37"/>
    <mergeCell ref="A39:D40"/>
    <mergeCell ref="E39:H40"/>
    <mergeCell ref="I39:L40"/>
    <mergeCell ref="M39:V39"/>
    <mergeCell ref="W39:AB40"/>
    <mergeCell ref="W41:AB41"/>
    <mergeCell ref="A42:D42"/>
    <mergeCell ref="E42:H42"/>
    <mergeCell ref="I42:L42"/>
    <mergeCell ref="M42:P42"/>
    <mergeCell ref="Q42:S42"/>
    <mergeCell ref="T42:V42"/>
    <mergeCell ref="W42:AB42"/>
    <mergeCell ref="M40:P40"/>
    <mergeCell ref="Q40:S40"/>
    <mergeCell ref="T40:V40"/>
    <mergeCell ref="A41:D41"/>
    <mergeCell ref="E41:H41"/>
    <mergeCell ref="I41:L41"/>
    <mergeCell ref="M41:P41"/>
    <mergeCell ref="Q41:S41"/>
    <mergeCell ref="T41:V41"/>
    <mergeCell ref="A34:E34"/>
    <mergeCell ref="F34:H34"/>
    <mergeCell ref="I34:K34"/>
    <mergeCell ref="L34:N34"/>
    <mergeCell ref="P30:R30"/>
    <mergeCell ref="P34:R34"/>
    <mergeCell ref="S34:U34"/>
    <mergeCell ref="W34:Y36"/>
    <mergeCell ref="Z34:AB36"/>
    <mergeCell ref="A35:E35"/>
    <mergeCell ref="F35:H35"/>
    <mergeCell ref="I35:K35"/>
    <mergeCell ref="L35:N35"/>
    <mergeCell ref="P35:R36"/>
    <mergeCell ref="S35:U36"/>
    <mergeCell ref="A36:E36"/>
    <mergeCell ref="F36:H36"/>
    <mergeCell ref="I36:K36"/>
    <mergeCell ref="L36:N36"/>
    <mergeCell ref="A30:E30"/>
    <mergeCell ref="F30:H30"/>
    <mergeCell ref="I30:K30"/>
    <mergeCell ref="L30:N30"/>
    <mergeCell ref="S30:U30"/>
    <mergeCell ref="W26:Y28"/>
    <mergeCell ref="Z26:AB28"/>
    <mergeCell ref="A27:E27"/>
    <mergeCell ref="F27:H27"/>
    <mergeCell ref="I27:K27"/>
    <mergeCell ref="L27:N27"/>
    <mergeCell ref="P27:R28"/>
    <mergeCell ref="S27:U28"/>
    <mergeCell ref="A28:E28"/>
    <mergeCell ref="F28:H28"/>
    <mergeCell ref="I28:K28"/>
    <mergeCell ref="L28:N28"/>
    <mergeCell ref="W30:Y32"/>
    <mergeCell ref="Z30:AB32"/>
    <mergeCell ref="A31:E31"/>
    <mergeCell ref="F31:H31"/>
    <mergeCell ref="I31:K31"/>
    <mergeCell ref="L31:N31"/>
    <mergeCell ref="P31:R32"/>
    <mergeCell ref="S31:U32"/>
    <mergeCell ref="A32:E32"/>
    <mergeCell ref="F32:H32"/>
    <mergeCell ref="I32:K32"/>
    <mergeCell ref="L32:N32"/>
    <mergeCell ref="W22:Y24"/>
    <mergeCell ref="Z22:AB24"/>
    <mergeCell ref="A23:E23"/>
    <mergeCell ref="F23:H23"/>
    <mergeCell ref="I23:K23"/>
    <mergeCell ref="L23:N23"/>
    <mergeCell ref="P23:R24"/>
    <mergeCell ref="P26:R26"/>
    <mergeCell ref="S23:U24"/>
    <mergeCell ref="A24:E24"/>
    <mergeCell ref="P22:R22"/>
    <mergeCell ref="F24:H24"/>
    <mergeCell ref="I24:K24"/>
    <mergeCell ref="L24:N24"/>
    <mergeCell ref="A26:E26"/>
    <mergeCell ref="F26:H26"/>
    <mergeCell ref="I26:K26"/>
    <mergeCell ref="L26:N26"/>
    <mergeCell ref="S26:U26"/>
    <mergeCell ref="A22:E22"/>
    <mergeCell ref="F22:H22"/>
    <mergeCell ref="I22:K22"/>
    <mergeCell ref="L22:N22"/>
    <mergeCell ref="S22:U22"/>
    <mergeCell ref="W17:Y17"/>
    <mergeCell ref="Z17:AB17"/>
    <mergeCell ref="A18:E18"/>
    <mergeCell ref="F18:H18"/>
    <mergeCell ref="I18:K18"/>
    <mergeCell ref="L18:N18"/>
    <mergeCell ref="P18:R18"/>
    <mergeCell ref="S18:U18"/>
    <mergeCell ref="I20:K20"/>
    <mergeCell ref="L20:N20"/>
    <mergeCell ref="W18:Y20"/>
    <mergeCell ref="Z18:AB20"/>
    <mergeCell ref="A19:E19"/>
    <mergeCell ref="F19:H19"/>
    <mergeCell ref="I19:K19"/>
    <mergeCell ref="L19:N19"/>
    <mergeCell ref="P19:R20"/>
    <mergeCell ref="S19:U20"/>
    <mergeCell ref="A20:E20"/>
    <mergeCell ref="F20:H20"/>
    <mergeCell ref="A12:H12"/>
    <mergeCell ref="I12:L12"/>
    <mergeCell ref="B13:H13"/>
    <mergeCell ref="I13:L13"/>
    <mergeCell ref="O13:Q13"/>
    <mergeCell ref="R13:S13"/>
    <mergeCell ref="A3:AB3"/>
    <mergeCell ref="O5:T5"/>
    <mergeCell ref="U5:AB5"/>
    <mergeCell ref="O6:T6"/>
    <mergeCell ref="U6:AB6"/>
    <mergeCell ref="A9:C9"/>
    <mergeCell ref="D9:X9"/>
    <mergeCell ref="U13:Y13"/>
    <mergeCell ref="Z13:AA13"/>
  </mergeCells>
  <phoneticPr fontId="1"/>
  <conditionalFormatting sqref="P19:R20">
    <cfRule type="cellIs" dxfId="9" priority="5" operator="equal">
      <formula>0</formula>
    </cfRule>
  </conditionalFormatting>
  <conditionalFormatting sqref="P23:R24">
    <cfRule type="cellIs" dxfId="8" priority="4" operator="equal">
      <formula>0</formula>
    </cfRule>
  </conditionalFormatting>
  <conditionalFormatting sqref="P27:R28">
    <cfRule type="cellIs" dxfId="7" priority="3" operator="equal">
      <formula>0</formula>
    </cfRule>
  </conditionalFormatting>
  <conditionalFormatting sqref="P31:R32">
    <cfRule type="cellIs" dxfId="6" priority="2" operator="equal">
      <formula>0</formula>
    </cfRule>
  </conditionalFormatting>
  <conditionalFormatting sqref="P35:R36">
    <cfRule type="cellIs" dxfId="5" priority="1" operator="equal">
      <formula>0</formula>
    </cfRule>
  </conditionalFormatting>
  <dataValidations count="1">
    <dataValidation type="list" allowBlank="1" showInputMessage="1" showErrorMessage="1" sqref="E41:E64">
      <formula1>$AD$39:$AD$44</formula1>
    </dataValidation>
  </dataValidations>
  <pageMargins left="0.7" right="0.7" top="0.75" bottom="0.75" header="0.3" footer="0.3"/>
  <pageSetup paperSize="9" scale="8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AM66"/>
  <sheetViews>
    <sheetView showGridLines="0" workbookViewId="0"/>
  </sheetViews>
  <sheetFormatPr defaultColWidth="3" defaultRowHeight="12" customHeight="1" x14ac:dyDescent="0.4"/>
  <cols>
    <col min="1" max="14" width="3" style="4"/>
    <col min="15" max="15" width="3" style="4" customWidth="1"/>
    <col min="16" max="16384" width="3" style="4"/>
  </cols>
  <sheetData>
    <row r="1" spans="1:28" ht="17.25" customHeight="1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3"/>
      <c r="T1" s="3"/>
      <c r="AB1" s="5" t="s">
        <v>55</v>
      </c>
    </row>
    <row r="2" spans="1:28" ht="6" customHeight="1" x14ac:dyDescent="0.4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3"/>
      <c r="T2" s="3"/>
    </row>
    <row r="3" spans="1:28" ht="16.899999999999999" customHeight="1" x14ac:dyDescent="0.4">
      <c r="A3" s="35" t="s">
        <v>58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</row>
    <row r="4" spans="1:28" ht="6" customHeight="1" x14ac:dyDescent="0.4">
      <c r="A4" s="6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3"/>
      <c r="S4" s="3"/>
      <c r="T4" s="3"/>
    </row>
    <row r="5" spans="1:28" ht="18" customHeight="1" x14ac:dyDescent="0.4">
      <c r="A5" s="6"/>
      <c r="B5" s="7" t="s">
        <v>39</v>
      </c>
      <c r="C5" s="8"/>
      <c r="D5" s="9" t="s">
        <v>40</v>
      </c>
      <c r="E5" s="2"/>
      <c r="F5" s="2"/>
      <c r="G5" s="2"/>
      <c r="H5" s="2"/>
      <c r="I5" s="2"/>
      <c r="J5" s="2"/>
      <c r="K5" s="2"/>
      <c r="L5" s="2"/>
      <c r="M5" s="2"/>
      <c r="N5" s="2"/>
      <c r="O5" s="36" t="s">
        <v>11</v>
      </c>
      <c r="P5" s="37"/>
      <c r="Q5" s="37"/>
      <c r="R5" s="37"/>
      <c r="S5" s="37"/>
      <c r="T5" s="38"/>
      <c r="U5" s="39" t="s">
        <v>53</v>
      </c>
      <c r="V5" s="39"/>
      <c r="W5" s="39"/>
      <c r="X5" s="39"/>
      <c r="Y5" s="39"/>
      <c r="Z5" s="39"/>
      <c r="AA5" s="39"/>
      <c r="AB5" s="39"/>
    </row>
    <row r="6" spans="1:28" ht="12" customHeight="1" x14ac:dyDescent="0.4">
      <c r="B6" s="7" t="s">
        <v>39</v>
      </c>
      <c r="C6" s="10" t="s">
        <v>60</v>
      </c>
      <c r="O6" s="40">
        <v>0.83333333333333337</v>
      </c>
      <c r="P6" s="41"/>
      <c r="Q6" s="41"/>
      <c r="R6" s="41"/>
      <c r="S6" s="41"/>
      <c r="T6" s="42"/>
      <c r="U6" s="43">
        <v>0.875</v>
      </c>
      <c r="V6" s="43"/>
      <c r="W6" s="43"/>
      <c r="X6" s="43"/>
      <c r="Y6" s="43"/>
      <c r="Z6" s="43"/>
      <c r="AA6" s="43"/>
      <c r="AB6" s="43"/>
    </row>
    <row r="7" spans="1:28" ht="12" customHeight="1" x14ac:dyDescent="0.4">
      <c r="O7" s="11"/>
      <c r="P7" s="12"/>
      <c r="Q7" s="12"/>
      <c r="R7" s="12"/>
      <c r="S7" s="12"/>
      <c r="T7" s="12"/>
      <c r="U7" s="11"/>
      <c r="V7" s="10" t="s">
        <v>31</v>
      </c>
      <c r="W7" s="12"/>
      <c r="X7" s="12"/>
      <c r="Y7" s="12"/>
      <c r="Z7" s="12"/>
    </row>
    <row r="8" spans="1:28" ht="6" customHeight="1" x14ac:dyDescent="0.4">
      <c r="O8" s="11"/>
      <c r="P8" s="12"/>
      <c r="Q8" s="12"/>
      <c r="R8" s="12"/>
      <c r="S8" s="12"/>
      <c r="T8" s="12"/>
      <c r="U8" s="11"/>
      <c r="V8" s="10"/>
      <c r="W8" s="12"/>
      <c r="X8" s="12"/>
      <c r="Y8" s="12"/>
      <c r="Z8" s="12"/>
    </row>
    <row r="9" spans="1:28" ht="18.75" customHeight="1" x14ac:dyDescent="0.4">
      <c r="A9" s="44" t="s">
        <v>51</v>
      </c>
      <c r="B9" s="45"/>
      <c r="C9" s="46"/>
      <c r="D9" s="133" t="s">
        <v>50</v>
      </c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5"/>
    </row>
    <row r="10" spans="1:28" ht="12" customHeight="1" x14ac:dyDescent="0.4">
      <c r="O10" s="2"/>
      <c r="P10" s="2"/>
      <c r="Q10" s="2"/>
      <c r="R10" s="3"/>
      <c r="S10" s="3"/>
      <c r="T10" s="3"/>
    </row>
    <row r="11" spans="1:28" ht="12" customHeight="1" x14ac:dyDescent="0.4">
      <c r="A11" s="4" t="s">
        <v>52</v>
      </c>
    </row>
    <row r="12" spans="1:28" ht="15" customHeight="1" x14ac:dyDescent="0.4">
      <c r="A12" s="25" t="s">
        <v>32</v>
      </c>
      <c r="B12" s="26"/>
      <c r="C12" s="26"/>
      <c r="D12" s="26"/>
      <c r="E12" s="26"/>
      <c r="F12" s="26"/>
      <c r="G12" s="26"/>
      <c r="H12" s="27"/>
      <c r="I12" s="131">
        <v>50000</v>
      </c>
      <c r="J12" s="132"/>
      <c r="K12" s="132"/>
      <c r="L12" s="132"/>
      <c r="M12" s="13" t="s">
        <v>0</v>
      </c>
      <c r="O12" s="4" t="s">
        <v>44</v>
      </c>
    </row>
    <row r="13" spans="1:28" ht="15" customHeight="1" x14ac:dyDescent="0.4">
      <c r="A13" s="14"/>
      <c r="B13" s="30" t="s">
        <v>46</v>
      </c>
      <c r="C13" s="31"/>
      <c r="D13" s="31"/>
      <c r="E13" s="31"/>
      <c r="F13" s="31"/>
      <c r="G13" s="31"/>
      <c r="H13" s="32"/>
      <c r="I13" s="131">
        <v>10000</v>
      </c>
      <c r="J13" s="132"/>
      <c r="K13" s="132"/>
      <c r="L13" s="132"/>
      <c r="M13" s="13" t="s">
        <v>0</v>
      </c>
      <c r="N13" s="4" t="s">
        <v>1</v>
      </c>
      <c r="O13" s="33">
        <f>IF(I13="","",IF(I13&lt;=1000,ROUNDDOWN(1000/1000,0),ROUNDDOWN(I13/1000,0)))</f>
        <v>10</v>
      </c>
      <c r="P13" s="34"/>
      <c r="Q13" s="34"/>
      <c r="R13" s="31" t="s">
        <v>2</v>
      </c>
      <c r="S13" s="32"/>
      <c r="T13" s="4" t="s">
        <v>1</v>
      </c>
      <c r="U13" s="50">
        <f>IF(I13="","",O13*200000)</f>
        <v>2000000</v>
      </c>
      <c r="V13" s="51"/>
      <c r="W13" s="51"/>
      <c r="X13" s="51"/>
      <c r="Y13" s="51"/>
      <c r="Z13" s="31" t="s">
        <v>3</v>
      </c>
      <c r="AA13" s="32"/>
      <c r="AB13" s="15" t="s">
        <v>34</v>
      </c>
    </row>
    <row r="14" spans="1:28" ht="15" customHeight="1" x14ac:dyDescent="0.4">
      <c r="O14" s="4" t="s">
        <v>4</v>
      </c>
    </row>
    <row r="15" spans="1:28" ht="15" customHeight="1" x14ac:dyDescent="0.4">
      <c r="O15" s="4" t="s">
        <v>5</v>
      </c>
    </row>
    <row r="17" spans="1:28" ht="12" customHeight="1" x14ac:dyDescent="0.4">
      <c r="A17" s="4" t="s">
        <v>42</v>
      </c>
      <c r="F17" s="4" t="s">
        <v>49</v>
      </c>
      <c r="Q17" s="15" t="s">
        <v>35</v>
      </c>
      <c r="T17" s="15" t="s">
        <v>36</v>
      </c>
      <c r="W17" s="52" t="s">
        <v>22</v>
      </c>
      <c r="X17" s="53"/>
      <c r="Y17" s="53"/>
      <c r="Z17" s="52" t="s">
        <v>33</v>
      </c>
      <c r="AA17" s="53"/>
      <c r="AB17" s="53"/>
    </row>
    <row r="18" spans="1:28" ht="15" customHeight="1" x14ac:dyDescent="0.4">
      <c r="A18" s="54" t="s">
        <v>16</v>
      </c>
      <c r="B18" s="54"/>
      <c r="C18" s="54"/>
      <c r="D18" s="54"/>
      <c r="E18" s="54"/>
      <c r="F18" s="55" t="s">
        <v>8</v>
      </c>
      <c r="G18" s="55"/>
      <c r="H18" s="55"/>
      <c r="I18" s="55" t="s">
        <v>9</v>
      </c>
      <c r="J18" s="55"/>
      <c r="K18" s="55"/>
      <c r="L18" s="55" t="s">
        <v>10</v>
      </c>
      <c r="M18" s="55"/>
      <c r="N18" s="55"/>
      <c r="O18" s="15"/>
      <c r="P18" s="44" t="s">
        <v>28</v>
      </c>
      <c r="Q18" s="45"/>
      <c r="R18" s="46"/>
      <c r="S18" s="44" t="s">
        <v>45</v>
      </c>
      <c r="T18" s="56"/>
      <c r="U18" s="57"/>
      <c r="V18" s="16"/>
      <c r="W18" s="60" t="s">
        <v>12</v>
      </c>
      <c r="X18" s="61"/>
      <c r="Y18" s="62"/>
      <c r="Z18" s="69">
        <f>IFERROR(ROUNDUP(S19/P19,3),"")</f>
        <v>0.16700000000000001</v>
      </c>
      <c r="AA18" s="70"/>
      <c r="AB18" s="71"/>
    </row>
    <row r="19" spans="1:28" ht="15" customHeight="1" x14ac:dyDescent="0.4">
      <c r="A19" s="54" t="s">
        <v>6</v>
      </c>
      <c r="B19" s="54"/>
      <c r="C19" s="54"/>
      <c r="D19" s="54"/>
      <c r="E19" s="54"/>
      <c r="F19" s="121">
        <v>0.41666666666666669</v>
      </c>
      <c r="G19" s="122"/>
      <c r="H19" s="122"/>
      <c r="I19" s="121">
        <v>0.91666666666666663</v>
      </c>
      <c r="J19" s="122"/>
      <c r="K19" s="122"/>
      <c r="L19" s="129"/>
      <c r="M19" s="130"/>
      <c r="N19" s="130"/>
      <c r="O19" s="17"/>
      <c r="P19" s="80">
        <f>I19-F19-L19</f>
        <v>0.49999999999999994</v>
      </c>
      <c r="Q19" s="61"/>
      <c r="R19" s="62"/>
      <c r="S19" s="123">
        <v>8.3333333333333329E-2</v>
      </c>
      <c r="T19" s="124"/>
      <c r="U19" s="125"/>
      <c r="V19" s="16"/>
      <c r="W19" s="63"/>
      <c r="X19" s="64"/>
      <c r="Y19" s="65"/>
      <c r="Z19" s="72"/>
      <c r="AA19" s="73"/>
      <c r="AB19" s="74"/>
    </row>
    <row r="20" spans="1:28" ht="15" customHeight="1" x14ac:dyDescent="0.4">
      <c r="A20" s="54" t="s">
        <v>7</v>
      </c>
      <c r="B20" s="54"/>
      <c r="C20" s="54"/>
      <c r="D20" s="54"/>
      <c r="E20" s="54"/>
      <c r="F20" s="121">
        <v>0.41666666666666669</v>
      </c>
      <c r="G20" s="122"/>
      <c r="H20" s="122"/>
      <c r="I20" s="121">
        <v>0.83333333333333337</v>
      </c>
      <c r="J20" s="122"/>
      <c r="K20" s="122"/>
      <c r="L20" s="113"/>
      <c r="M20" s="114"/>
      <c r="N20" s="114"/>
      <c r="O20" s="17"/>
      <c r="P20" s="66"/>
      <c r="Q20" s="67"/>
      <c r="R20" s="68"/>
      <c r="S20" s="126"/>
      <c r="T20" s="127"/>
      <c r="U20" s="128"/>
      <c r="V20" s="16"/>
      <c r="W20" s="66"/>
      <c r="X20" s="67"/>
      <c r="Y20" s="68"/>
      <c r="Z20" s="75"/>
      <c r="AA20" s="76"/>
      <c r="AB20" s="77"/>
    </row>
    <row r="21" spans="1:28" ht="6" customHeight="1" x14ac:dyDescent="0.4">
      <c r="F21" s="16"/>
      <c r="G21" s="16"/>
      <c r="H21" s="16"/>
      <c r="I21" s="16"/>
      <c r="J21" s="16"/>
      <c r="K21" s="16"/>
      <c r="L21" s="16"/>
      <c r="M21" s="16"/>
      <c r="N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8"/>
      <c r="AA21" s="18"/>
      <c r="AB21" s="18"/>
    </row>
    <row r="22" spans="1:28" ht="15" customHeight="1" x14ac:dyDescent="0.4">
      <c r="A22" s="54" t="s">
        <v>17</v>
      </c>
      <c r="B22" s="54"/>
      <c r="C22" s="54"/>
      <c r="D22" s="54"/>
      <c r="E22" s="54"/>
      <c r="F22" s="55" t="s">
        <v>8</v>
      </c>
      <c r="G22" s="55"/>
      <c r="H22" s="55"/>
      <c r="I22" s="55" t="s">
        <v>9</v>
      </c>
      <c r="J22" s="55"/>
      <c r="K22" s="55"/>
      <c r="L22" s="55" t="s">
        <v>10</v>
      </c>
      <c r="M22" s="55"/>
      <c r="N22" s="55"/>
      <c r="O22" s="15"/>
      <c r="P22" s="44" t="s">
        <v>28</v>
      </c>
      <c r="Q22" s="45"/>
      <c r="R22" s="46"/>
      <c r="S22" s="44" t="s">
        <v>45</v>
      </c>
      <c r="T22" s="56"/>
      <c r="U22" s="57"/>
      <c r="V22" s="16"/>
      <c r="W22" s="60" t="s">
        <v>13</v>
      </c>
      <c r="X22" s="61"/>
      <c r="Y22" s="62"/>
      <c r="Z22" s="69">
        <f>IFERROR(ROUNDUP(S23/P23,3),"")</f>
        <v>0.16700000000000001</v>
      </c>
      <c r="AA22" s="70"/>
      <c r="AB22" s="71"/>
    </row>
    <row r="23" spans="1:28" ht="15" customHeight="1" x14ac:dyDescent="0.4">
      <c r="A23" s="54" t="s">
        <v>6</v>
      </c>
      <c r="B23" s="54"/>
      <c r="C23" s="54"/>
      <c r="D23" s="54"/>
      <c r="E23" s="54"/>
      <c r="F23" s="121">
        <v>0.41666666666666669</v>
      </c>
      <c r="G23" s="122"/>
      <c r="H23" s="122"/>
      <c r="I23" s="121">
        <v>0.91666666666666663</v>
      </c>
      <c r="J23" s="122"/>
      <c r="K23" s="122"/>
      <c r="L23" s="113"/>
      <c r="M23" s="114"/>
      <c r="N23" s="114"/>
      <c r="O23" s="17"/>
      <c r="P23" s="80">
        <f>I23-F23-L23</f>
        <v>0.49999999999999994</v>
      </c>
      <c r="Q23" s="61"/>
      <c r="R23" s="62"/>
      <c r="S23" s="123">
        <v>8.3333333333333329E-2</v>
      </c>
      <c r="T23" s="124"/>
      <c r="U23" s="125"/>
      <c r="V23" s="16"/>
      <c r="W23" s="63"/>
      <c r="X23" s="64"/>
      <c r="Y23" s="65"/>
      <c r="Z23" s="72"/>
      <c r="AA23" s="73"/>
      <c r="AB23" s="74"/>
    </row>
    <row r="24" spans="1:28" ht="15" customHeight="1" x14ac:dyDescent="0.4">
      <c r="A24" s="54" t="s">
        <v>7</v>
      </c>
      <c r="B24" s="54"/>
      <c r="C24" s="54"/>
      <c r="D24" s="54"/>
      <c r="E24" s="54"/>
      <c r="F24" s="121">
        <v>0.41666666666666669</v>
      </c>
      <c r="G24" s="122"/>
      <c r="H24" s="122"/>
      <c r="I24" s="121">
        <v>0.79166666666666663</v>
      </c>
      <c r="J24" s="122"/>
      <c r="K24" s="122"/>
      <c r="L24" s="113"/>
      <c r="M24" s="114"/>
      <c r="N24" s="114"/>
      <c r="O24" s="17"/>
      <c r="P24" s="66"/>
      <c r="Q24" s="67"/>
      <c r="R24" s="68"/>
      <c r="S24" s="126"/>
      <c r="T24" s="127"/>
      <c r="U24" s="128"/>
      <c r="V24" s="16"/>
      <c r="W24" s="66"/>
      <c r="X24" s="67"/>
      <c r="Y24" s="68"/>
      <c r="Z24" s="75"/>
      <c r="AA24" s="76"/>
      <c r="AB24" s="77"/>
    </row>
    <row r="25" spans="1:28" ht="6" customHeight="1" x14ac:dyDescent="0.4">
      <c r="F25" s="16"/>
      <c r="G25" s="16"/>
      <c r="H25" s="16"/>
      <c r="I25" s="16"/>
      <c r="J25" s="16"/>
      <c r="K25" s="16"/>
      <c r="L25" s="16"/>
      <c r="M25" s="16"/>
      <c r="N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8"/>
      <c r="AA25" s="18"/>
      <c r="AB25" s="18"/>
    </row>
    <row r="26" spans="1:28" ht="15" customHeight="1" x14ac:dyDescent="0.4">
      <c r="A26" s="54" t="s">
        <v>18</v>
      </c>
      <c r="B26" s="54"/>
      <c r="C26" s="54"/>
      <c r="D26" s="54"/>
      <c r="E26" s="54"/>
      <c r="F26" s="55" t="s">
        <v>8</v>
      </c>
      <c r="G26" s="55"/>
      <c r="H26" s="55"/>
      <c r="I26" s="55" t="s">
        <v>9</v>
      </c>
      <c r="J26" s="55"/>
      <c r="K26" s="55"/>
      <c r="L26" s="55" t="s">
        <v>10</v>
      </c>
      <c r="M26" s="55"/>
      <c r="N26" s="55"/>
      <c r="O26" s="15"/>
      <c r="P26" s="44" t="s">
        <v>28</v>
      </c>
      <c r="Q26" s="45"/>
      <c r="R26" s="46"/>
      <c r="S26" s="44" t="s">
        <v>45</v>
      </c>
      <c r="T26" s="56"/>
      <c r="U26" s="57"/>
      <c r="V26" s="16"/>
      <c r="W26" s="60" t="s">
        <v>14</v>
      </c>
      <c r="X26" s="61"/>
      <c r="Y26" s="62"/>
      <c r="Z26" s="69" t="str">
        <f>IFERROR(ROUNDUP(S27/P27,3),"")</f>
        <v/>
      </c>
      <c r="AA26" s="70"/>
      <c r="AB26" s="71"/>
    </row>
    <row r="27" spans="1:28" ht="15" customHeight="1" x14ac:dyDescent="0.4">
      <c r="A27" s="54" t="s">
        <v>6</v>
      </c>
      <c r="B27" s="54"/>
      <c r="C27" s="54"/>
      <c r="D27" s="54"/>
      <c r="E27" s="54"/>
      <c r="F27" s="113"/>
      <c r="G27" s="114"/>
      <c r="H27" s="114"/>
      <c r="I27" s="113"/>
      <c r="J27" s="114"/>
      <c r="K27" s="114"/>
      <c r="L27" s="113"/>
      <c r="M27" s="114"/>
      <c r="N27" s="114"/>
      <c r="O27" s="17"/>
      <c r="P27" s="80">
        <f>I27-F27-L27</f>
        <v>0</v>
      </c>
      <c r="Q27" s="61"/>
      <c r="R27" s="62"/>
      <c r="S27" s="115"/>
      <c r="T27" s="116"/>
      <c r="U27" s="117"/>
      <c r="V27" s="16"/>
      <c r="W27" s="63"/>
      <c r="X27" s="64"/>
      <c r="Y27" s="65"/>
      <c r="Z27" s="72"/>
      <c r="AA27" s="73"/>
      <c r="AB27" s="74"/>
    </row>
    <row r="28" spans="1:28" ht="15" customHeight="1" x14ac:dyDescent="0.4">
      <c r="A28" s="54" t="s">
        <v>7</v>
      </c>
      <c r="B28" s="54"/>
      <c r="C28" s="54"/>
      <c r="D28" s="54"/>
      <c r="E28" s="54"/>
      <c r="F28" s="113"/>
      <c r="G28" s="114"/>
      <c r="H28" s="114"/>
      <c r="I28" s="113"/>
      <c r="J28" s="114"/>
      <c r="K28" s="114"/>
      <c r="L28" s="113"/>
      <c r="M28" s="114"/>
      <c r="N28" s="114"/>
      <c r="O28" s="17"/>
      <c r="P28" s="66"/>
      <c r="Q28" s="67"/>
      <c r="R28" s="68"/>
      <c r="S28" s="118"/>
      <c r="T28" s="119"/>
      <c r="U28" s="120"/>
      <c r="V28" s="16"/>
      <c r="W28" s="66"/>
      <c r="X28" s="67"/>
      <c r="Y28" s="68"/>
      <c r="Z28" s="75"/>
      <c r="AA28" s="76"/>
      <c r="AB28" s="77"/>
    </row>
    <row r="29" spans="1:28" ht="6" customHeight="1" x14ac:dyDescent="0.4">
      <c r="F29" s="16"/>
      <c r="G29" s="16"/>
      <c r="H29" s="16"/>
      <c r="I29" s="16"/>
      <c r="J29" s="16"/>
      <c r="K29" s="16"/>
      <c r="L29" s="16"/>
      <c r="M29" s="16"/>
      <c r="N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8"/>
      <c r="AA29" s="18"/>
      <c r="AB29" s="18"/>
    </row>
    <row r="30" spans="1:28" ht="15" customHeight="1" x14ac:dyDescent="0.4">
      <c r="A30" s="54" t="s">
        <v>19</v>
      </c>
      <c r="B30" s="54"/>
      <c r="C30" s="54"/>
      <c r="D30" s="54"/>
      <c r="E30" s="54"/>
      <c r="F30" s="55" t="s">
        <v>8</v>
      </c>
      <c r="G30" s="55"/>
      <c r="H30" s="55"/>
      <c r="I30" s="55" t="s">
        <v>9</v>
      </c>
      <c r="J30" s="55"/>
      <c r="K30" s="55"/>
      <c r="L30" s="55" t="s">
        <v>10</v>
      </c>
      <c r="M30" s="55"/>
      <c r="N30" s="55"/>
      <c r="O30" s="15"/>
      <c r="P30" s="44" t="s">
        <v>28</v>
      </c>
      <c r="Q30" s="45"/>
      <c r="R30" s="46"/>
      <c r="S30" s="44" t="s">
        <v>45</v>
      </c>
      <c r="T30" s="56"/>
      <c r="U30" s="57"/>
      <c r="V30" s="16"/>
      <c r="W30" s="60" t="s">
        <v>15</v>
      </c>
      <c r="X30" s="61"/>
      <c r="Y30" s="62"/>
      <c r="Z30" s="69" t="str">
        <f>IFERROR(ROUNDUP(S31/P31,3),"")</f>
        <v/>
      </c>
      <c r="AA30" s="70"/>
      <c r="AB30" s="71"/>
    </row>
    <row r="31" spans="1:28" ht="15" customHeight="1" x14ac:dyDescent="0.4">
      <c r="A31" s="54" t="s">
        <v>6</v>
      </c>
      <c r="B31" s="54"/>
      <c r="C31" s="54"/>
      <c r="D31" s="54"/>
      <c r="E31" s="54"/>
      <c r="F31" s="113"/>
      <c r="G31" s="114"/>
      <c r="H31" s="114"/>
      <c r="I31" s="113"/>
      <c r="J31" s="114"/>
      <c r="K31" s="114"/>
      <c r="L31" s="113"/>
      <c r="M31" s="114"/>
      <c r="N31" s="114"/>
      <c r="O31" s="17"/>
      <c r="P31" s="80">
        <f>I31-F31-L31</f>
        <v>0</v>
      </c>
      <c r="Q31" s="61"/>
      <c r="R31" s="62"/>
      <c r="S31" s="115"/>
      <c r="T31" s="116"/>
      <c r="U31" s="117"/>
      <c r="V31" s="16"/>
      <c r="W31" s="63"/>
      <c r="X31" s="64"/>
      <c r="Y31" s="65"/>
      <c r="Z31" s="72"/>
      <c r="AA31" s="73"/>
      <c r="AB31" s="74"/>
    </row>
    <row r="32" spans="1:28" ht="15" customHeight="1" x14ac:dyDescent="0.4">
      <c r="A32" s="54" t="s">
        <v>7</v>
      </c>
      <c r="B32" s="54"/>
      <c r="C32" s="54"/>
      <c r="D32" s="54"/>
      <c r="E32" s="54"/>
      <c r="F32" s="113"/>
      <c r="G32" s="114"/>
      <c r="H32" s="114"/>
      <c r="I32" s="113"/>
      <c r="J32" s="114"/>
      <c r="K32" s="114"/>
      <c r="L32" s="113"/>
      <c r="M32" s="114"/>
      <c r="N32" s="114"/>
      <c r="O32" s="17"/>
      <c r="P32" s="66"/>
      <c r="Q32" s="67"/>
      <c r="R32" s="68"/>
      <c r="S32" s="118"/>
      <c r="T32" s="119"/>
      <c r="U32" s="120"/>
      <c r="V32" s="16"/>
      <c r="W32" s="66"/>
      <c r="X32" s="67"/>
      <c r="Y32" s="68"/>
      <c r="Z32" s="75"/>
      <c r="AA32" s="76"/>
      <c r="AB32" s="77"/>
    </row>
    <row r="33" spans="1:39" ht="6" customHeight="1" x14ac:dyDescent="0.4">
      <c r="F33" s="16"/>
      <c r="G33" s="16"/>
      <c r="H33" s="16"/>
      <c r="I33" s="16"/>
      <c r="J33" s="16"/>
      <c r="K33" s="16"/>
      <c r="L33" s="16"/>
      <c r="M33" s="16"/>
      <c r="N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8"/>
      <c r="AA33" s="18"/>
      <c r="AB33" s="18"/>
    </row>
    <row r="34" spans="1:39" ht="15" customHeight="1" x14ac:dyDescent="0.4">
      <c r="A34" s="87" t="s">
        <v>54</v>
      </c>
      <c r="B34" s="87"/>
      <c r="C34" s="87"/>
      <c r="D34" s="87"/>
      <c r="E34" s="87"/>
      <c r="F34" s="55" t="s">
        <v>8</v>
      </c>
      <c r="G34" s="55"/>
      <c r="H34" s="55"/>
      <c r="I34" s="55" t="s">
        <v>9</v>
      </c>
      <c r="J34" s="55"/>
      <c r="K34" s="55"/>
      <c r="L34" s="55" t="s">
        <v>10</v>
      </c>
      <c r="M34" s="55"/>
      <c r="N34" s="55"/>
      <c r="O34" s="15"/>
      <c r="P34" s="44" t="s">
        <v>28</v>
      </c>
      <c r="Q34" s="45"/>
      <c r="R34" s="46"/>
      <c r="S34" s="44" t="s">
        <v>45</v>
      </c>
      <c r="T34" s="56"/>
      <c r="U34" s="57"/>
      <c r="V34" s="16"/>
      <c r="W34" s="60" t="s">
        <v>23</v>
      </c>
      <c r="X34" s="61"/>
      <c r="Y34" s="62"/>
      <c r="Z34" s="69" t="str">
        <f>IFERROR(ROUNDUP(S35/P35,3),"")</f>
        <v/>
      </c>
      <c r="AA34" s="70"/>
      <c r="AB34" s="71"/>
    </row>
    <row r="35" spans="1:39" ht="15" customHeight="1" x14ac:dyDescent="0.4">
      <c r="A35" s="54" t="s">
        <v>6</v>
      </c>
      <c r="B35" s="54"/>
      <c r="C35" s="54"/>
      <c r="D35" s="54"/>
      <c r="E35" s="54"/>
      <c r="F35" s="113"/>
      <c r="G35" s="114"/>
      <c r="H35" s="114"/>
      <c r="I35" s="113"/>
      <c r="J35" s="114"/>
      <c r="K35" s="114"/>
      <c r="L35" s="113"/>
      <c r="M35" s="114"/>
      <c r="N35" s="114"/>
      <c r="O35" s="17"/>
      <c r="P35" s="80">
        <f>I35-F35-L35</f>
        <v>0</v>
      </c>
      <c r="Q35" s="61"/>
      <c r="R35" s="62"/>
      <c r="S35" s="115"/>
      <c r="T35" s="116"/>
      <c r="U35" s="117"/>
      <c r="V35" s="16"/>
      <c r="W35" s="63"/>
      <c r="X35" s="64"/>
      <c r="Y35" s="65"/>
      <c r="Z35" s="72"/>
      <c r="AA35" s="73"/>
      <c r="AB35" s="74"/>
    </row>
    <row r="36" spans="1:39" ht="15" customHeight="1" x14ac:dyDescent="0.4">
      <c r="A36" s="54" t="s">
        <v>7</v>
      </c>
      <c r="B36" s="54"/>
      <c r="C36" s="54"/>
      <c r="D36" s="54"/>
      <c r="E36" s="54"/>
      <c r="F36" s="113"/>
      <c r="G36" s="114"/>
      <c r="H36" s="114"/>
      <c r="I36" s="113"/>
      <c r="J36" s="114"/>
      <c r="K36" s="114"/>
      <c r="L36" s="113"/>
      <c r="M36" s="114"/>
      <c r="N36" s="114"/>
      <c r="O36" s="17"/>
      <c r="P36" s="66"/>
      <c r="Q36" s="67"/>
      <c r="R36" s="68"/>
      <c r="S36" s="118"/>
      <c r="T36" s="119"/>
      <c r="U36" s="120"/>
      <c r="V36" s="16"/>
      <c r="W36" s="66"/>
      <c r="X36" s="67"/>
      <c r="Y36" s="68"/>
      <c r="Z36" s="75"/>
      <c r="AA36" s="76"/>
      <c r="AB36" s="77"/>
    </row>
    <row r="37" spans="1:39" ht="12" customHeight="1" x14ac:dyDescent="0.4">
      <c r="Z37" s="88" t="s">
        <v>59</v>
      </c>
      <c r="AA37" s="88"/>
      <c r="AB37" s="88"/>
    </row>
    <row r="38" spans="1:39" ht="12" customHeight="1" x14ac:dyDescent="0.4">
      <c r="A38" s="4" t="s">
        <v>20</v>
      </c>
    </row>
    <row r="39" spans="1:39" ht="16.899999999999999" customHeight="1" x14ac:dyDescent="0.4">
      <c r="A39" s="89" t="s">
        <v>21</v>
      </c>
      <c r="B39" s="89"/>
      <c r="C39" s="89"/>
      <c r="D39" s="89"/>
      <c r="E39" s="89" t="s">
        <v>22</v>
      </c>
      <c r="F39" s="89"/>
      <c r="G39" s="89"/>
      <c r="H39" s="89"/>
      <c r="I39" s="90" t="s">
        <v>43</v>
      </c>
      <c r="J39" s="90"/>
      <c r="K39" s="90"/>
      <c r="L39" s="90"/>
      <c r="M39" s="91" t="s">
        <v>27</v>
      </c>
      <c r="N39" s="91"/>
      <c r="O39" s="91"/>
      <c r="P39" s="91"/>
      <c r="Q39" s="89"/>
      <c r="R39" s="89"/>
      <c r="S39" s="89"/>
      <c r="T39" s="89"/>
      <c r="U39" s="89"/>
      <c r="V39" s="89"/>
      <c r="W39" s="90" t="s">
        <v>56</v>
      </c>
      <c r="X39" s="90"/>
      <c r="Y39" s="90"/>
      <c r="Z39" s="90"/>
      <c r="AA39" s="90"/>
      <c r="AB39" s="90"/>
      <c r="AD39" s="19" t="s">
        <v>24</v>
      </c>
    </row>
    <row r="40" spans="1:39" ht="22.5" customHeight="1" x14ac:dyDescent="0.4">
      <c r="A40" s="89"/>
      <c r="B40" s="89"/>
      <c r="C40" s="89"/>
      <c r="D40" s="89"/>
      <c r="E40" s="89"/>
      <c r="F40" s="89"/>
      <c r="G40" s="89"/>
      <c r="H40" s="89"/>
      <c r="I40" s="90"/>
      <c r="J40" s="90"/>
      <c r="K40" s="90"/>
      <c r="L40" s="90"/>
      <c r="M40" s="100" t="s">
        <v>37</v>
      </c>
      <c r="N40" s="100"/>
      <c r="O40" s="100"/>
      <c r="P40" s="100"/>
      <c r="Q40" s="101" t="s">
        <v>47</v>
      </c>
      <c r="R40" s="101"/>
      <c r="S40" s="101"/>
      <c r="T40" s="101" t="s">
        <v>48</v>
      </c>
      <c r="U40" s="101"/>
      <c r="V40" s="101"/>
      <c r="W40" s="90"/>
      <c r="X40" s="90"/>
      <c r="Y40" s="90"/>
      <c r="Z40" s="90"/>
      <c r="AA40" s="90"/>
      <c r="AB40" s="90"/>
      <c r="AC40" s="3"/>
      <c r="AD40" s="19" t="s">
        <v>25</v>
      </c>
      <c r="AE40" s="3"/>
      <c r="AF40" s="3"/>
      <c r="AG40" s="3"/>
      <c r="AL40" s="20"/>
      <c r="AM40" s="20"/>
    </row>
    <row r="41" spans="1:39" ht="15" customHeight="1" x14ac:dyDescent="0.4">
      <c r="A41" s="93">
        <v>44428</v>
      </c>
      <c r="B41" s="93"/>
      <c r="C41" s="93"/>
      <c r="D41" s="93"/>
      <c r="E41" s="112" t="s">
        <v>38</v>
      </c>
      <c r="F41" s="112"/>
      <c r="G41" s="112"/>
      <c r="H41" s="112"/>
      <c r="I41" s="97" t="str">
        <f>IF(E41="","",IF(E41="対応なし","支給しない",(VLOOKUP(E41,$W$18:$AB$36,4,FALSE))))</f>
        <v>支給しない</v>
      </c>
      <c r="J41" s="97"/>
      <c r="K41" s="97"/>
      <c r="L41" s="97"/>
      <c r="M41" s="98">
        <f t="shared" ref="M41:M42" si="0">IF(E41="","",IF(SUM(Q41:V41)&gt;=10,SUM(Q41:V41),0))</f>
        <v>0</v>
      </c>
      <c r="N41" s="98"/>
      <c r="O41" s="98"/>
      <c r="P41" s="98"/>
      <c r="Q41" s="111"/>
      <c r="R41" s="111"/>
      <c r="S41" s="111"/>
      <c r="T41" s="111"/>
      <c r="U41" s="111"/>
      <c r="V41" s="111"/>
      <c r="W41" s="92">
        <f>IFERROR(IF(I41="支給しない",0,ROUNDUP((U13+M41*2000+T41*20000)*I41,-3)),"")</f>
        <v>0</v>
      </c>
      <c r="X41" s="92"/>
      <c r="Y41" s="92"/>
      <c r="Z41" s="92"/>
      <c r="AA41" s="92"/>
      <c r="AB41" s="92"/>
      <c r="AC41" s="21"/>
      <c r="AD41" s="19" t="s">
        <v>29</v>
      </c>
      <c r="AE41" s="21"/>
      <c r="AF41" s="21"/>
      <c r="AG41" s="21"/>
      <c r="AL41" s="20"/>
      <c r="AM41" s="20"/>
    </row>
    <row r="42" spans="1:39" ht="15" customHeight="1" x14ac:dyDescent="0.4">
      <c r="A42" s="93">
        <v>44429</v>
      </c>
      <c r="B42" s="93"/>
      <c r="C42" s="93"/>
      <c r="D42" s="93"/>
      <c r="E42" s="108" t="s">
        <v>24</v>
      </c>
      <c r="F42" s="109"/>
      <c r="G42" s="109"/>
      <c r="H42" s="110"/>
      <c r="I42" s="97">
        <f t="shared" ref="I42" si="1">IF(E42="","",IF(E42="対応なし","支給しない",(VLOOKUP(E42,$W$18:$AB$36,4,FALSE))))</f>
        <v>0.16700000000000001</v>
      </c>
      <c r="J42" s="97"/>
      <c r="K42" s="97"/>
      <c r="L42" s="97"/>
      <c r="M42" s="98">
        <f t="shared" si="0"/>
        <v>20</v>
      </c>
      <c r="N42" s="98"/>
      <c r="O42" s="98"/>
      <c r="P42" s="98"/>
      <c r="Q42" s="111">
        <v>15</v>
      </c>
      <c r="R42" s="111"/>
      <c r="S42" s="111"/>
      <c r="T42" s="111">
        <v>5</v>
      </c>
      <c r="U42" s="111"/>
      <c r="V42" s="111"/>
      <c r="W42" s="92">
        <f>IFERROR(IF(I42="支給しない",0,ROUNDUP((U13+M42*2000+T42*20000)*I42,-3)),"")</f>
        <v>358000</v>
      </c>
      <c r="X42" s="92"/>
      <c r="Y42" s="92"/>
      <c r="Z42" s="92"/>
      <c r="AA42" s="92"/>
      <c r="AB42" s="92"/>
      <c r="AC42" s="22"/>
      <c r="AD42" s="19" t="s">
        <v>26</v>
      </c>
      <c r="AE42" s="21"/>
      <c r="AF42" s="21"/>
      <c r="AG42" s="21"/>
      <c r="AL42" s="20"/>
      <c r="AM42" s="20"/>
    </row>
    <row r="43" spans="1:39" ht="15" customHeight="1" x14ac:dyDescent="0.4">
      <c r="A43" s="93">
        <v>44430</v>
      </c>
      <c r="B43" s="93"/>
      <c r="C43" s="93"/>
      <c r="D43" s="93"/>
      <c r="E43" s="112" t="s">
        <v>24</v>
      </c>
      <c r="F43" s="112"/>
      <c r="G43" s="112"/>
      <c r="H43" s="112"/>
      <c r="I43" s="97">
        <f>IF(E43="","",IF(E43="対応なし","支給しない",(VLOOKUP(E43,$W$18:$AB$36,4,FALSE))))</f>
        <v>0.16700000000000001</v>
      </c>
      <c r="J43" s="97"/>
      <c r="K43" s="97"/>
      <c r="L43" s="97"/>
      <c r="M43" s="98">
        <f>IF(E43="","",IF(SUM(Q43:V43)&gt;=10,SUM(Q43:V43),0))</f>
        <v>20</v>
      </c>
      <c r="N43" s="98"/>
      <c r="O43" s="98"/>
      <c r="P43" s="98"/>
      <c r="Q43" s="111">
        <v>15</v>
      </c>
      <c r="R43" s="111"/>
      <c r="S43" s="111"/>
      <c r="T43" s="111">
        <v>5</v>
      </c>
      <c r="U43" s="111"/>
      <c r="V43" s="111"/>
      <c r="W43" s="92">
        <f>IFERROR(IF(I43="支給しない",0,ROUNDUP((U13+M43*2000+T43*20000)*I43,-3)),"")</f>
        <v>358000</v>
      </c>
      <c r="X43" s="92"/>
      <c r="Y43" s="92"/>
      <c r="Z43" s="92"/>
      <c r="AA43" s="92"/>
      <c r="AB43" s="92"/>
      <c r="AC43" s="22"/>
      <c r="AD43" s="19" t="s">
        <v>30</v>
      </c>
      <c r="AE43" s="21"/>
      <c r="AF43" s="21"/>
      <c r="AG43" s="21"/>
      <c r="AL43" s="20"/>
      <c r="AM43" s="20"/>
    </row>
    <row r="44" spans="1:39" ht="15" customHeight="1" x14ac:dyDescent="0.4">
      <c r="A44" s="93">
        <v>44431</v>
      </c>
      <c r="B44" s="93"/>
      <c r="C44" s="93"/>
      <c r="D44" s="93"/>
      <c r="E44" s="112" t="s">
        <v>25</v>
      </c>
      <c r="F44" s="112"/>
      <c r="G44" s="112"/>
      <c r="H44" s="112"/>
      <c r="I44" s="97">
        <f t="shared" ref="I44:I64" si="2">IF(E44="","",IF(E44="対応なし","支給しない",(VLOOKUP(E44,$W$18:$AB$36,4,FALSE))))</f>
        <v>0.16700000000000001</v>
      </c>
      <c r="J44" s="97"/>
      <c r="K44" s="97"/>
      <c r="L44" s="97"/>
      <c r="M44" s="98">
        <f t="shared" ref="M44:M64" si="3">IF(E44="","",IF(SUM(Q44:V44)&gt;=10,SUM(Q44:V44),0))</f>
        <v>20</v>
      </c>
      <c r="N44" s="98"/>
      <c r="O44" s="98"/>
      <c r="P44" s="98"/>
      <c r="Q44" s="111">
        <v>15</v>
      </c>
      <c r="R44" s="111"/>
      <c r="S44" s="111"/>
      <c r="T44" s="111">
        <v>5</v>
      </c>
      <c r="U44" s="111"/>
      <c r="V44" s="111"/>
      <c r="W44" s="92">
        <f>IFERROR(IF(I44="支給しない",0,ROUNDUP((U13+M44*2000+T44*20000)*I44,-3)),"")</f>
        <v>358000</v>
      </c>
      <c r="X44" s="92"/>
      <c r="Y44" s="92"/>
      <c r="Z44" s="92"/>
      <c r="AA44" s="92"/>
      <c r="AB44" s="92"/>
      <c r="AC44" s="22"/>
      <c r="AD44" s="4" t="s">
        <v>38</v>
      </c>
      <c r="AE44" s="21"/>
      <c r="AF44" s="21"/>
      <c r="AG44" s="21"/>
      <c r="AL44" s="20"/>
      <c r="AM44" s="20"/>
    </row>
    <row r="45" spans="1:39" ht="15" customHeight="1" x14ac:dyDescent="0.4">
      <c r="A45" s="93">
        <v>44432</v>
      </c>
      <c r="B45" s="93"/>
      <c r="C45" s="93"/>
      <c r="D45" s="93"/>
      <c r="E45" s="108" t="s">
        <v>25</v>
      </c>
      <c r="F45" s="109"/>
      <c r="G45" s="109"/>
      <c r="H45" s="110"/>
      <c r="I45" s="97">
        <f t="shared" si="2"/>
        <v>0.16700000000000001</v>
      </c>
      <c r="J45" s="97"/>
      <c r="K45" s="97"/>
      <c r="L45" s="97"/>
      <c r="M45" s="98">
        <f t="shared" si="3"/>
        <v>20</v>
      </c>
      <c r="N45" s="98"/>
      <c r="O45" s="98"/>
      <c r="P45" s="98"/>
      <c r="Q45" s="111">
        <v>15</v>
      </c>
      <c r="R45" s="111"/>
      <c r="S45" s="111"/>
      <c r="T45" s="111">
        <v>5</v>
      </c>
      <c r="U45" s="111"/>
      <c r="V45" s="111"/>
      <c r="W45" s="92">
        <f>IFERROR(IF(I45="支給しない",0,ROUNDUP((U13+M45*2000+T45*20000)*I45,-3)),"")</f>
        <v>358000</v>
      </c>
      <c r="X45" s="92"/>
      <c r="Y45" s="92"/>
      <c r="Z45" s="92"/>
      <c r="AA45" s="92"/>
      <c r="AB45" s="92"/>
      <c r="AC45" s="22"/>
      <c r="AD45" s="22"/>
      <c r="AE45" s="21"/>
      <c r="AF45" s="21"/>
      <c r="AG45" s="21"/>
      <c r="AL45" s="20"/>
      <c r="AM45" s="20"/>
    </row>
    <row r="46" spans="1:39" ht="15" customHeight="1" x14ac:dyDescent="0.4">
      <c r="A46" s="93">
        <v>44433</v>
      </c>
      <c r="B46" s="93"/>
      <c r="C46" s="93"/>
      <c r="D46" s="93"/>
      <c r="E46" s="112" t="s">
        <v>25</v>
      </c>
      <c r="F46" s="112"/>
      <c r="G46" s="112"/>
      <c r="H46" s="112"/>
      <c r="I46" s="97">
        <f t="shared" si="2"/>
        <v>0.16700000000000001</v>
      </c>
      <c r="J46" s="97"/>
      <c r="K46" s="97"/>
      <c r="L46" s="97"/>
      <c r="M46" s="98">
        <f t="shared" si="3"/>
        <v>20</v>
      </c>
      <c r="N46" s="98"/>
      <c r="O46" s="98"/>
      <c r="P46" s="98"/>
      <c r="Q46" s="111">
        <v>15</v>
      </c>
      <c r="R46" s="111"/>
      <c r="S46" s="111"/>
      <c r="T46" s="111">
        <v>5</v>
      </c>
      <c r="U46" s="111"/>
      <c r="V46" s="111"/>
      <c r="W46" s="92">
        <f>IFERROR(IF(I46="支給しない",0,ROUNDUP((U13+M46*2000+T46*20000)*I46,-3)),"")</f>
        <v>358000</v>
      </c>
      <c r="X46" s="92"/>
      <c r="Y46" s="92"/>
      <c r="Z46" s="92"/>
      <c r="AA46" s="92"/>
      <c r="AB46" s="92"/>
      <c r="AC46" s="22"/>
      <c r="AD46" s="22"/>
      <c r="AE46" s="21"/>
      <c r="AF46" s="21"/>
      <c r="AG46" s="21"/>
      <c r="AK46" s="19"/>
      <c r="AL46" s="20"/>
      <c r="AM46" s="20"/>
    </row>
    <row r="47" spans="1:39" ht="15" customHeight="1" x14ac:dyDescent="0.4">
      <c r="A47" s="93">
        <v>44434</v>
      </c>
      <c r="B47" s="93"/>
      <c r="C47" s="93"/>
      <c r="D47" s="93"/>
      <c r="E47" s="108" t="s">
        <v>25</v>
      </c>
      <c r="F47" s="109"/>
      <c r="G47" s="109"/>
      <c r="H47" s="110"/>
      <c r="I47" s="97">
        <f t="shared" si="2"/>
        <v>0.16700000000000001</v>
      </c>
      <c r="J47" s="97"/>
      <c r="K47" s="97"/>
      <c r="L47" s="97"/>
      <c r="M47" s="98">
        <f t="shared" si="3"/>
        <v>20</v>
      </c>
      <c r="N47" s="98"/>
      <c r="O47" s="98"/>
      <c r="P47" s="98"/>
      <c r="Q47" s="111">
        <v>15</v>
      </c>
      <c r="R47" s="111"/>
      <c r="S47" s="111"/>
      <c r="T47" s="111">
        <v>5</v>
      </c>
      <c r="U47" s="111"/>
      <c r="V47" s="111"/>
      <c r="W47" s="92">
        <f>IFERROR(IF(I47="支給しない",0,ROUNDUP((U13+M47*2000+T47*20000)*I47,-3)),"")</f>
        <v>358000</v>
      </c>
      <c r="X47" s="92"/>
      <c r="Y47" s="92"/>
      <c r="Z47" s="92"/>
      <c r="AA47" s="92"/>
      <c r="AB47" s="92"/>
      <c r="AC47" s="21"/>
      <c r="AD47" s="22"/>
      <c r="AE47" s="21"/>
      <c r="AF47" s="21"/>
      <c r="AG47" s="21"/>
    </row>
    <row r="48" spans="1:39" ht="15" customHeight="1" x14ac:dyDescent="0.4">
      <c r="A48" s="93">
        <v>44435</v>
      </c>
      <c r="B48" s="93"/>
      <c r="C48" s="93"/>
      <c r="D48" s="93"/>
      <c r="E48" s="112" t="s">
        <v>25</v>
      </c>
      <c r="F48" s="112"/>
      <c r="G48" s="112"/>
      <c r="H48" s="112"/>
      <c r="I48" s="97">
        <f t="shared" si="2"/>
        <v>0.16700000000000001</v>
      </c>
      <c r="J48" s="97"/>
      <c r="K48" s="97"/>
      <c r="L48" s="97"/>
      <c r="M48" s="98">
        <f t="shared" si="3"/>
        <v>20</v>
      </c>
      <c r="N48" s="98"/>
      <c r="O48" s="98"/>
      <c r="P48" s="98"/>
      <c r="Q48" s="111">
        <v>15</v>
      </c>
      <c r="R48" s="111"/>
      <c r="S48" s="111"/>
      <c r="T48" s="111">
        <v>5</v>
      </c>
      <c r="U48" s="111"/>
      <c r="V48" s="111"/>
      <c r="W48" s="92">
        <f>IFERROR(IF(I48="支給しない",0,ROUNDUP((U13+M48*2000+T48*20000)*I48,-3)),"")</f>
        <v>358000</v>
      </c>
      <c r="X48" s="92"/>
      <c r="Y48" s="92"/>
      <c r="Z48" s="92"/>
      <c r="AA48" s="92"/>
      <c r="AB48" s="92"/>
      <c r="AC48" s="21"/>
      <c r="AD48" s="22"/>
      <c r="AE48" s="21"/>
      <c r="AF48" s="21"/>
      <c r="AG48" s="21"/>
    </row>
    <row r="49" spans="1:33" ht="15" customHeight="1" x14ac:dyDescent="0.4">
      <c r="A49" s="93">
        <v>44436</v>
      </c>
      <c r="B49" s="93"/>
      <c r="C49" s="93"/>
      <c r="D49" s="93"/>
      <c r="E49" s="112" t="s">
        <v>24</v>
      </c>
      <c r="F49" s="112"/>
      <c r="G49" s="112"/>
      <c r="H49" s="112"/>
      <c r="I49" s="97">
        <f t="shared" si="2"/>
        <v>0.16700000000000001</v>
      </c>
      <c r="J49" s="97"/>
      <c r="K49" s="97"/>
      <c r="L49" s="97"/>
      <c r="M49" s="98">
        <f t="shared" si="3"/>
        <v>20</v>
      </c>
      <c r="N49" s="98"/>
      <c r="O49" s="98"/>
      <c r="P49" s="98"/>
      <c r="Q49" s="111">
        <v>15</v>
      </c>
      <c r="R49" s="111"/>
      <c r="S49" s="111"/>
      <c r="T49" s="111">
        <v>5</v>
      </c>
      <c r="U49" s="111"/>
      <c r="V49" s="111"/>
      <c r="W49" s="92">
        <f>IFERROR(IF(I49="支給しない",0,ROUNDUP((U13+M49*2000+T49*20000)*I49,-3)),"")</f>
        <v>358000</v>
      </c>
      <c r="X49" s="92"/>
      <c r="Y49" s="92"/>
      <c r="Z49" s="92"/>
      <c r="AA49" s="92"/>
      <c r="AB49" s="92"/>
      <c r="AC49" s="22"/>
      <c r="AD49" s="22"/>
      <c r="AE49" s="21"/>
      <c r="AF49" s="21"/>
      <c r="AG49" s="21"/>
    </row>
    <row r="50" spans="1:33" ht="15" customHeight="1" x14ac:dyDescent="0.4">
      <c r="A50" s="93">
        <v>44437</v>
      </c>
      <c r="B50" s="93"/>
      <c r="C50" s="93"/>
      <c r="D50" s="93"/>
      <c r="E50" s="108" t="s">
        <v>24</v>
      </c>
      <c r="F50" s="109"/>
      <c r="G50" s="109"/>
      <c r="H50" s="110"/>
      <c r="I50" s="97">
        <f t="shared" si="2"/>
        <v>0.16700000000000001</v>
      </c>
      <c r="J50" s="97"/>
      <c r="K50" s="97"/>
      <c r="L50" s="97"/>
      <c r="M50" s="98">
        <f t="shared" si="3"/>
        <v>20</v>
      </c>
      <c r="N50" s="98"/>
      <c r="O50" s="98"/>
      <c r="P50" s="98"/>
      <c r="Q50" s="111">
        <v>15</v>
      </c>
      <c r="R50" s="111"/>
      <c r="S50" s="111"/>
      <c r="T50" s="111">
        <v>5</v>
      </c>
      <c r="U50" s="111"/>
      <c r="V50" s="111"/>
      <c r="W50" s="92">
        <f>IFERROR(IF(I50="支給しない",0,ROUNDUP((U13+M50*2000+T50*20000)*I50,-3)),"")</f>
        <v>358000</v>
      </c>
      <c r="X50" s="92"/>
      <c r="Y50" s="92"/>
      <c r="Z50" s="92"/>
      <c r="AA50" s="92"/>
      <c r="AB50" s="92"/>
      <c r="AC50" s="22"/>
      <c r="AD50" s="22"/>
      <c r="AE50" s="21"/>
      <c r="AF50" s="21"/>
      <c r="AG50" s="21"/>
    </row>
    <row r="51" spans="1:33" ht="15" customHeight="1" x14ac:dyDescent="0.4">
      <c r="A51" s="93">
        <v>44438</v>
      </c>
      <c r="B51" s="93"/>
      <c r="C51" s="93"/>
      <c r="D51" s="93"/>
      <c r="E51" s="112" t="s">
        <v>25</v>
      </c>
      <c r="F51" s="112"/>
      <c r="G51" s="112"/>
      <c r="H51" s="112"/>
      <c r="I51" s="97">
        <f t="shared" si="2"/>
        <v>0.16700000000000001</v>
      </c>
      <c r="J51" s="97"/>
      <c r="K51" s="97"/>
      <c r="L51" s="97"/>
      <c r="M51" s="98">
        <f t="shared" si="3"/>
        <v>20</v>
      </c>
      <c r="N51" s="98"/>
      <c r="O51" s="98"/>
      <c r="P51" s="98"/>
      <c r="Q51" s="111">
        <v>15</v>
      </c>
      <c r="R51" s="111"/>
      <c r="S51" s="111"/>
      <c r="T51" s="111">
        <v>5</v>
      </c>
      <c r="U51" s="111"/>
      <c r="V51" s="111"/>
      <c r="W51" s="92">
        <f>IFERROR(IF(I51="支給しない",0,ROUNDUP((U13+M51*2000+T51*20000)*I51,-3)),"")</f>
        <v>358000</v>
      </c>
      <c r="X51" s="92"/>
      <c r="Y51" s="92"/>
      <c r="Z51" s="92"/>
      <c r="AA51" s="92"/>
      <c r="AB51" s="92"/>
      <c r="AC51" s="22"/>
      <c r="AD51" s="22"/>
      <c r="AE51" s="21"/>
      <c r="AF51" s="21"/>
      <c r="AG51" s="21"/>
    </row>
    <row r="52" spans="1:33" ht="15" customHeight="1" x14ac:dyDescent="0.4">
      <c r="A52" s="93">
        <v>44439</v>
      </c>
      <c r="B52" s="93"/>
      <c r="C52" s="93"/>
      <c r="D52" s="93"/>
      <c r="E52" s="108" t="s">
        <v>25</v>
      </c>
      <c r="F52" s="109"/>
      <c r="G52" s="109"/>
      <c r="H52" s="110"/>
      <c r="I52" s="97">
        <f t="shared" si="2"/>
        <v>0.16700000000000001</v>
      </c>
      <c r="J52" s="97"/>
      <c r="K52" s="97"/>
      <c r="L52" s="97"/>
      <c r="M52" s="98">
        <f t="shared" si="3"/>
        <v>20</v>
      </c>
      <c r="N52" s="98"/>
      <c r="O52" s="98"/>
      <c r="P52" s="98"/>
      <c r="Q52" s="111">
        <v>15</v>
      </c>
      <c r="R52" s="111"/>
      <c r="S52" s="111"/>
      <c r="T52" s="111">
        <v>5</v>
      </c>
      <c r="U52" s="111"/>
      <c r="V52" s="111"/>
      <c r="W52" s="92">
        <f>IFERROR(IF(I52="支給しない",0,ROUNDUP((U13+M52*2000+T52*20000)*I52,-3)),"")</f>
        <v>358000</v>
      </c>
      <c r="X52" s="92"/>
      <c r="Y52" s="92"/>
      <c r="Z52" s="92"/>
      <c r="AA52" s="92"/>
      <c r="AB52" s="92"/>
      <c r="AC52" s="22"/>
      <c r="AD52" s="22"/>
      <c r="AE52" s="21"/>
      <c r="AF52" s="21"/>
      <c r="AG52" s="21"/>
    </row>
    <row r="53" spans="1:33" ht="15" customHeight="1" x14ac:dyDescent="0.4">
      <c r="A53" s="93">
        <v>44440</v>
      </c>
      <c r="B53" s="93"/>
      <c r="C53" s="93"/>
      <c r="D53" s="93"/>
      <c r="E53" s="112" t="s">
        <v>25</v>
      </c>
      <c r="F53" s="112"/>
      <c r="G53" s="112"/>
      <c r="H53" s="112"/>
      <c r="I53" s="97">
        <f t="shared" si="2"/>
        <v>0.16700000000000001</v>
      </c>
      <c r="J53" s="97"/>
      <c r="K53" s="97"/>
      <c r="L53" s="97"/>
      <c r="M53" s="98">
        <f t="shared" si="3"/>
        <v>20</v>
      </c>
      <c r="N53" s="98"/>
      <c r="O53" s="98"/>
      <c r="P53" s="98"/>
      <c r="Q53" s="111">
        <v>15</v>
      </c>
      <c r="R53" s="111"/>
      <c r="S53" s="111"/>
      <c r="T53" s="111">
        <v>5</v>
      </c>
      <c r="U53" s="111"/>
      <c r="V53" s="111"/>
      <c r="W53" s="92">
        <f>IFERROR(IF(I53="支給しない",0,ROUNDUP((U13+M53*2000+T53*20000)*I53,-3)),"")</f>
        <v>358000</v>
      </c>
      <c r="X53" s="92"/>
      <c r="Y53" s="92"/>
      <c r="Z53" s="92"/>
      <c r="AA53" s="92"/>
      <c r="AB53" s="92"/>
      <c r="AC53" s="22"/>
      <c r="AD53" s="22"/>
      <c r="AE53" s="21"/>
      <c r="AF53" s="21"/>
      <c r="AG53" s="21"/>
    </row>
    <row r="54" spans="1:33" ht="15" customHeight="1" x14ac:dyDescent="0.4">
      <c r="A54" s="93">
        <v>44441</v>
      </c>
      <c r="B54" s="93"/>
      <c r="C54" s="93"/>
      <c r="D54" s="93"/>
      <c r="E54" s="112" t="s">
        <v>25</v>
      </c>
      <c r="F54" s="112"/>
      <c r="G54" s="112"/>
      <c r="H54" s="112"/>
      <c r="I54" s="97">
        <f t="shared" si="2"/>
        <v>0.16700000000000001</v>
      </c>
      <c r="J54" s="97"/>
      <c r="K54" s="97"/>
      <c r="L54" s="97"/>
      <c r="M54" s="98">
        <f t="shared" si="3"/>
        <v>20</v>
      </c>
      <c r="N54" s="98"/>
      <c r="O54" s="98"/>
      <c r="P54" s="98"/>
      <c r="Q54" s="111">
        <v>15</v>
      </c>
      <c r="R54" s="111"/>
      <c r="S54" s="111"/>
      <c r="T54" s="111">
        <v>5</v>
      </c>
      <c r="U54" s="111"/>
      <c r="V54" s="111"/>
      <c r="W54" s="92">
        <f>IFERROR(IF(I54="支給しない",0,ROUNDUP((U13+M54*2000+T54*20000)*I54,-3)),"")</f>
        <v>358000</v>
      </c>
      <c r="X54" s="92"/>
      <c r="Y54" s="92"/>
      <c r="Z54" s="92"/>
      <c r="AA54" s="92"/>
      <c r="AB54" s="92"/>
      <c r="AC54" s="22"/>
      <c r="AD54" s="22"/>
      <c r="AE54" s="21"/>
      <c r="AF54" s="21"/>
      <c r="AG54" s="21"/>
    </row>
    <row r="55" spans="1:33" ht="15" customHeight="1" x14ac:dyDescent="0.4">
      <c r="A55" s="93">
        <v>44442</v>
      </c>
      <c r="B55" s="93"/>
      <c r="C55" s="93"/>
      <c r="D55" s="93"/>
      <c r="E55" s="108" t="s">
        <v>25</v>
      </c>
      <c r="F55" s="109"/>
      <c r="G55" s="109"/>
      <c r="H55" s="110"/>
      <c r="I55" s="97">
        <f t="shared" si="2"/>
        <v>0.16700000000000001</v>
      </c>
      <c r="J55" s="97"/>
      <c r="K55" s="97"/>
      <c r="L55" s="97"/>
      <c r="M55" s="98">
        <f t="shared" si="3"/>
        <v>20</v>
      </c>
      <c r="N55" s="98"/>
      <c r="O55" s="98"/>
      <c r="P55" s="98"/>
      <c r="Q55" s="111">
        <v>15</v>
      </c>
      <c r="R55" s="111"/>
      <c r="S55" s="111"/>
      <c r="T55" s="111">
        <v>5</v>
      </c>
      <c r="U55" s="111"/>
      <c r="V55" s="111"/>
      <c r="W55" s="92">
        <f>IFERROR(IF(I55="支給しない",0,ROUNDUP((U13+M55*2000+T55*20000)*I55,-3)),"")</f>
        <v>358000</v>
      </c>
      <c r="X55" s="92"/>
      <c r="Y55" s="92"/>
      <c r="Z55" s="92"/>
      <c r="AA55" s="92"/>
      <c r="AB55" s="92"/>
      <c r="AC55" s="22"/>
      <c r="AD55" s="22"/>
      <c r="AE55" s="21"/>
      <c r="AF55" s="21"/>
      <c r="AG55" s="21"/>
    </row>
    <row r="56" spans="1:33" ht="15" customHeight="1" x14ac:dyDescent="0.4">
      <c r="A56" s="93">
        <v>44443</v>
      </c>
      <c r="B56" s="93"/>
      <c r="C56" s="93"/>
      <c r="D56" s="93"/>
      <c r="E56" s="112" t="s">
        <v>24</v>
      </c>
      <c r="F56" s="112"/>
      <c r="G56" s="112"/>
      <c r="H56" s="112"/>
      <c r="I56" s="97">
        <f t="shared" si="2"/>
        <v>0.16700000000000001</v>
      </c>
      <c r="J56" s="97"/>
      <c r="K56" s="97"/>
      <c r="L56" s="97"/>
      <c r="M56" s="98">
        <f t="shared" si="3"/>
        <v>20</v>
      </c>
      <c r="N56" s="98"/>
      <c r="O56" s="98"/>
      <c r="P56" s="98"/>
      <c r="Q56" s="111">
        <v>15</v>
      </c>
      <c r="R56" s="111"/>
      <c r="S56" s="111"/>
      <c r="T56" s="111">
        <v>5</v>
      </c>
      <c r="U56" s="111"/>
      <c r="V56" s="111"/>
      <c r="W56" s="92">
        <f>IFERROR(IF(I56="支給しない",0,ROUNDUP((U13+M56*2000+T56*20000)*I56,-3)),"")</f>
        <v>358000</v>
      </c>
      <c r="X56" s="92"/>
      <c r="Y56" s="92"/>
      <c r="Z56" s="92"/>
      <c r="AA56" s="92"/>
      <c r="AB56" s="92"/>
      <c r="AC56" s="22"/>
      <c r="AD56" s="22"/>
      <c r="AE56" s="21"/>
      <c r="AF56" s="21"/>
      <c r="AG56" s="21"/>
    </row>
    <row r="57" spans="1:33" ht="15" customHeight="1" x14ac:dyDescent="0.4">
      <c r="A57" s="93">
        <v>44444</v>
      </c>
      <c r="B57" s="93"/>
      <c r="C57" s="93"/>
      <c r="D57" s="93"/>
      <c r="E57" s="108" t="s">
        <v>24</v>
      </c>
      <c r="F57" s="109"/>
      <c r="G57" s="109"/>
      <c r="H57" s="110"/>
      <c r="I57" s="97">
        <f t="shared" si="2"/>
        <v>0.16700000000000001</v>
      </c>
      <c r="J57" s="97"/>
      <c r="K57" s="97"/>
      <c r="L57" s="97"/>
      <c r="M57" s="98">
        <f t="shared" si="3"/>
        <v>20</v>
      </c>
      <c r="N57" s="98"/>
      <c r="O57" s="98"/>
      <c r="P57" s="98"/>
      <c r="Q57" s="111">
        <v>15</v>
      </c>
      <c r="R57" s="111"/>
      <c r="S57" s="111"/>
      <c r="T57" s="111">
        <v>5</v>
      </c>
      <c r="U57" s="111"/>
      <c r="V57" s="111"/>
      <c r="W57" s="92">
        <f>IFERROR(IF(I57="支給しない",0,ROUNDUP((U13+M57*2000+T57*20000)*I57,-3)),"")</f>
        <v>358000</v>
      </c>
      <c r="X57" s="92"/>
      <c r="Y57" s="92"/>
      <c r="Z57" s="92"/>
      <c r="AA57" s="92"/>
      <c r="AB57" s="92"/>
      <c r="AC57" s="22"/>
      <c r="AD57" s="22"/>
      <c r="AE57" s="21"/>
      <c r="AF57" s="21"/>
      <c r="AG57" s="21"/>
    </row>
    <row r="58" spans="1:33" ht="15" customHeight="1" x14ac:dyDescent="0.4">
      <c r="A58" s="93">
        <v>44445</v>
      </c>
      <c r="B58" s="93"/>
      <c r="C58" s="93"/>
      <c r="D58" s="93"/>
      <c r="E58" s="112" t="s">
        <v>25</v>
      </c>
      <c r="F58" s="112"/>
      <c r="G58" s="112"/>
      <c r="H58" s="112"/>
      <c r="I58" s="97">
        <f t="shared" si="2"/>
        <v>0.16700000000000001</v>
      </c>
      <c r="J58" s="97"/>
      <c r="K58" s="97"/>
      <c r="L58" s="97"/>
      <c r="M58" s="98">
        <f t="shared" si="3"/>
        <v>20</v>
      </c>
      <c r="N58" s="98"/>
      <c r="O58" s="98"/>
      <c r="P58" s="98"/>
      <c r="Q58" s="111">
        <v>15</v>
      </c>
      <c r="R58" s="111"/>
      <c r="S58" s="111"/>
      <c r="T58" s="111">
        <v>5</v>
      </c>
      <c r="U58" s="111"/>
      <c r="V58" s="111"/>
      <c r="W58" s="92">
        <f>IFERROR(IF(I58="支給しない",0,ROUNDUP((U13+M58*2000+T58*20000)*I58,-3)),"")</f>
        <v>358000</v>
      </c>
      <c r="X58" s="92"/>
      <c r="Y58" s="92"/>
      <c r="Z58" s="92"/>
      <c r="AA58" s="92"/>
      <c r="AB58" s="92"/>
      <c r="AC58" s="22"/>
      <c r="AD58" s="22"/>
      <c r="AE58" s="21"/>
      <c r="AF58" s="21"/>
      <c r="AG58" s="21"/>
    </row>
    <row r="59" spans="1:33" ht="15" customHeight="1" x14ac:dyDescent="0.4">
      <c r="A59" s="93">
        <v>44446</v>
      </c>
      <c r="B59" s="93"/>
      <c r="C59" s="93"/>
      <c r="D59" s="93"/>
      <c r="E59" s="108" t="s">
        <v>25</v>
      </c>
      <c r="F59" s="109"/>
      <c r="G59" s="109"/>
      <c r="H59" s="110"/>
      <c r="I59" s="97">
        <f t="shared" si="2"/>
        <v>0.16700000000000001</v>
      </c>
      <c r="J59" s="97"/>
      <c r="K59" s="97"/>
      <c r="L59" s="97"/>
      <c r="M59" s="98">
        <f t="shared" si="3"/>
        <v>20</v>
      </c>
      <c r="N59" s="98"/>
      <c r="O59" s="98"/>
      <c r="P59" s="98"/>
      <c r="Q59" s="111">
        <v>15</v>
      </c>
      <c r="R59" s="111"/>
      <c r="S59" s="111"/>
      <c r="T59" s="111">
        <v>5</v>
      </c>
      <c r="U59" s="111"/>
      <c r="V59" s="111"/>
      <c r="W59" s="92">
        <f>IFERROR(IF(I59="支給しない",0,ROUNDUP((U13+M59*2000+T59*20000)*I59,-3)),"")</f>
        <v>358000</v>
      </c>
      <c r="X59" s="92"/>
      <c r="Y59" s="92"/>
      <c r="Z59" s="92"/>
      <c r="AA59" s="92"/>
      <c r="AB59" s="92"/>
      <c r="AC59" s="22"/>
      <c r="AD59" s="22"/>
      <c r="AE59" s="21"/>
      <c r="AF59" s="21"/>
      <c r="AG59" s="21"/>
    </row>
    <row r="60" spans="1:33" ht="15" customHeight="1" x14ac:dyDescent="0.4">
      <c r="A60" s="93">
        <v>44447</v>
      </c>
      <c r="B60" s="93"/>
      <c r="C60" s="93"/>
      <c r="D60" s="93"/>
      <c r="E60" s="112" t="s">
        <v>25</v>
      </c>
      <c r="F60" s="112"/>
      <c r="G60" s="112"/>
      <c r="H60" s="112"/>
      <c r="I60" s="97">
        <f t="shared" si="2"/>
        <v>0.16700000000000001</v>
      </c>
      <c r="J60" s="97"/>
      <c r="K60" s="97"/>
      <c r="L60" s="97"/>
      <c r="M60" s="98">
        <f t="shared" si="3"/>
        <v>20</v>
      </c>
      <c r="N60" s="98"/>
      <c r="O60" s="98"/>
      <c r="P60" s="98"/>
      <c r="Q60" s="111">
        <v>15</v>
      </c>
      <c r="R60" s="111"/>
      <c r="S60" s="111"/>
      <c r="T60" s="111">
        <v>5</v>
      </c>
      <c r="U60" s="111"/>
      <c r="V60" s="111"/>
      <c r="W60" s="92">
        <f>IFERROR(IF(I60="支給しない",0,ROUNDUP((U13+M60*2000+T60*20000)*I60,-3)),"")</f>
        <v>358000</v>
      </c>
      <c r="X60" s="92"/>
      <c r="Y60" s="92"/>
      <c r="Z60" s="92"/>
      <c r="AA60" s="92"/>
      <c r="AB60" s="92"/>
      <c r="AC60" s="22"/>
      <c r="AD60" s="22"/>
      <c r="AE60" s="21"/>
      <c r="AF60" s="21"/>
      <c r="AG60" s="21"/>
    </row>
    <row r="61" spans="1:33" ht="15" customHeight="1" x14ac:dyDescent="0.4">
      <c r="A61" s="93">
        <v>44448</v>
      </c>
      <c r="B61" s="93"/>
      <c r="C61" s="93"/>
      <c r="D61" s="93"/>
      <c r="E61" s="108" t="s">
        <v>25</v>
      </c>
      <c r="F61" s="109"/>
      <c r="G61" s="109"/>
      <c r="H61" s="110"/>
      <c r="I61" s="97">
        <f t="shared" si="2"/>
        <v>0.16700000000000001</v>
      </c>
      <c r="J61" s="97"/>
      <c r="K61" s="97"/>
      <c r="L61" s="97"/>
      <c r="M61" s="98">
        <f t="shared" si="3"/>
        <v>20</v>
      </c>
      <c r="N61" s="98"/>
      <c r="O61" s="98"/>
      <c r="P61" s="98"/>
      <c r="Q61" s="111">
        <v>15</v>
      </c>
      <c r="R61" s="111"/>
      <c r="S61" s="111"/>
      <c r="T61" s="111">
        <v>5</v>
      </c>
      <c r="U61" s="111"/>
      <c r="V61" s="111"/>
      <c r="W61" s="92">
        <f>IFERROR(IF(I61="支給しない",0,ROUNDUP((U13+M61*2000+T61*20000)*I61,-3)),"")</f>
        <v>358000</v>
      </c>
      <c r="X61" s="92"/>
      <c r="Y61" s="92"/>
      <c r="Z61" s="92"/>
      <c r="AA61" s="92"/>
      <c r="AB61" s="92"/>
      <c r="AC61" s="22"/>
      <c r="AD61" s="22"/>
      <c r="AE61" s="21"/>
      <c r="AF61" s="21"/>
      <c r="AG61" s="21"/>
    </row>
    <row r="62" spans="1:33" ht="15" customHeight="1" x14ac:dyDescent="0.4">
      <c r="A62" s="93">
        <v>44449</v>
      </c>
      <c r="B62" s="93"/>
      <c r="C62" s="93"/>
      <c r="D62" s="93"/>
      <c r="E62" s="112" t="s">
        <v>25</v>
      </c>
      <c r="F62" s="112"/>
      <c r="G62" s="112"/>
      <c r="H62" s="112"/>
      <c r="I62" s="97">
        <f t="shared" si="2"/>
        <v>0.16700000000000001</v>
      </c>
      <c r="J62" s="97"/>
      <c r="K62" s="97"/>
      <c r="L62" s="97"/>
      <c r="M62" s="98">
        <f t="shared" si="3"/>
        <v>20</v>
      </c>
      <c r="N62" s="98"/>
      <c r="O62" s="98"/>
      <c r="P62" s="98"/>
      <c r="Q62" s="111">
        <v>15</v>
      </c>
      <c r="R62" s="111"/>
      <c r="S62" s="111"/>
      <c r="T62" s="111">
        <v>5</v>
      </c>
      <c r="U62" s="111"/>
      <c r="V62" s="111"/>
      <c r="W62" s="92">
        <f>IFERROR(IF(I62="支給しない",0,ROUNDUP((U13+M62*2000+T62*20000)*I62,-3)),"")</f>
        <v>358000</v>
      </c>
      <c r="X62" s="92"/>
      <c r="Y62" s="92"/>
      <c r="Z62" s="92"/>
      <c r="AA62" s="92"/>
      <c r="AB62" s="92"/>
      <c r="AC62" s="21"/>
      <c r="AD62" s="22"/>
      <c r="AE62" s="21"/>
      <c r="AF62" s="21"/>
      <c r="AG62" s="21"/>
    </row>
    <row r="63" spans="1:33" ht="15" customHeight="1" x14ac:dyDescent="0.4">
      <c r="A63" s="93">
        <v>44450</v>
      </c>
      <c r="B63" s="93"/>
      <c r="C63" s="93"/>
      <c r="D63" s="93"/>
      <c r="E63" s="112" t="s">
        <v>24</v>
      </c>
      <c r="F63" s="112"/>
      <c r="G63" s="112"/>
      <c r="H63" s="112"/>
      <c r="I63" s="97">
        <f t="shared" si="2"/>
        <v>0.16700000000000001</v>
      </c>
      <c r="J63" s="97"/>
      <c r="K63" s="97"/>
      <c r="L63" s="97"/>
      <c r="M63" s="98">
        <f t="shared" si="3"/>
        <v>20</v>
      </c>
      <c r="N63" s="98"/>
      <c r="O63" s="98"/>
      <c r="P63" s="98"/>
      <c r="Q63" s="111">
        <v>15</v>
      </c>
      <c r="R63" s="111"/>
      <c r="S63" s="111"/>
      <c r="T63" s="111">
        <v>5</v>
      </c>
      <c r="U63" s="111"/>
      <c r="V63" s="111"/>
      <c r="W63" s="92">
        <f>IFERROR(IF(I63="支給しない",0,ROUNDUP((U13+M63*2000+T63*20000)*I63,-3)),"")</f>
        <v>358000</v>
      </c>
      <c r="X63" s="92"/>
      <c r="Y63" s="92"/>
      <c r="Z63" s="92"/>
      <c r="AA63" s="92"/>
      <c r="AB63" s="92"/>
      <c r="AC63" s="21"/>
      <c r="AD63" s="22"/>
      <c r="AE63" s="21"/>
      <c r="AF63" s="21"/>
      <c r="AG63" s="21"/>
    </row>
    <row r="64" spans="1:33" ht="15" customHeight="1" thickBot="1" x14ac:dyDescent="0.45">
      <c r="A64" s="93">
        <v>44451</v>
      </c>
      <c r="B64" s="93"/>
      <c r="C64" s="93"/>
      <c r="D64" s="93"/>
      <c r="E64" s="108" t="s">
        <v>24</v>
      </c>
      <c r="F64" s="109"/>
      <c r="G64" s="109"/>
      <c r="H64" s="110"/>
      <c r="I64" s="97">
        <f t="shared" si="2"/>
        <v>0.16700000000000001</v>
      </c>
      <c r="J64" s="97"/>
      <c r="K64" s="97"/>
      <c r="L64" s="97"/>
      <c r="M64" s="98">
        <f t="shared" si="3"/>
        <v>20</v>
      </c>
      <c r="N64" s="98"/>
      <c r="O64" s="98"/>
      <c r="P64" s="98"/>
      <c r="Q64" s="111">
        <v>15</v>
      </c>
      <c r="R64" s="111"/>
      <c r="S64" s="111"/>
      <c r="T64" s="111">
        <v>5</v>
      </c>
      <c r="U64" s="111"/>
      <c r="V64" s="111"/>
      <c r="W64" s="92">
        <f>IFERROR(IF(I64="支給しない",0,ROUNDUP((U13+M64*2000+T64*20000)*I64,-3)),"")</f>
        <v>358000</v>
      </c>
      <c r="X64" s="92"/>
      <c r="Y64" s="92"/>
      <c r="Z64" s="92"/>
      <c r="AA64" s="92"/>
      <c r="AB64" s="92"/>
      <c r="AC64" s="22"/>
      <c r="AD64" s="22"/>
      <c r="AE64" s="21"/>
      <c r="AF64" s="21"/>
      <c r="AG64" s="21"/>
    </row>
    <row r="65" spans="1:33" ht="19.149999999999999" customHeight="1" thickTop="1" thickBot="1" x14ac:dyDescent="0.45">
      <c r="A65" s="55" t="s">
        <v>41</v>
      </c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103" t="s">
        <v>57</v>
      </c>
      <c r="R65" s="103"/>
      <c r="S65" s="103"/>
      <c r="T65" s="103"/>
      <c r="U65" s="103"/>
      <c r="V65" s="104"/>
      <c r="W65" s="105">
        <f>SUM(W41:AB64)</f>
        <v>8234000</v>
      </c>
      <c r="X65" s="106"/>
      <c r="Y65" s="106"/>
      <c r="Z65" s="106"/>
      <c r="AA65" s="106"/>
      <c r="AB65" s="107"/>
      <c r="AC65" s="23"/>
      <c r="AD65" s="22"/>
      <c r="AE65" s="23"/>
      <c r="AF65" s="23"/>
      <c r="AG65" s="23"/>
    </row>
    <row r="66" spans="1:33" ht="4.5" customHeight="1" thickTop="1" x14ac:dyDescent="0.4">
      <c r="A66" s="16"/>
      <c r="B66" s="16"/>
      <c r="C66" s="16"/>
      <c r="D66" s="23"/>
      <c r="E66" s="16"/>
      <c r="F66" s="16"/>
      <c r="G66" s="23"/>
      <c r="H66" s="23"/>
      <c r="I66" s="16"/>
      <c r="J66" s="16"/>
      <c r="K66" s="24"/>
      <c r="L66" s="23"/>
      <c r="M66" s="16"/>
      <c r="N66" s="16"/>
      <c r="O66" s="23"/>
      <c r="P66" s="23"/>
      <c r="Q66" s="16"/>
      <c r="R66" s="16"/>
      <c r="S66" s="24"/>
      <c r="T66" s="16"/>
      <c r="U66" s="16"/>
      <c r="V66" s="23"/>
      <c r="AB66" s="23"/>
      <c r="AC66" s="23"/>
      <c r="AD66" s="24"/>
      <c r="AE66" s="23"/>
      <c r="AF66" s="23"/>
      <c r="AG66" s="23"/>
    </row>
  </sheetData>
  <sheetProtection algorithmName="SHA-512" hashValue="zNvCXVQDuWG5GLhcmKeDsLLkT76mYNGI+6RStKuXWpFc0Zy5lHE1eEpwfFtv2xRz/KfDtzKnAmdl2J7++iByXg==" saltValue="hj8cMmY04eewm60rNORVpw==" spinCount="100000" sheet="1" objects="1" scenarios="1"/>
  <mergeCells count="287">
    <mergeCell ref="A12:H12"/>
    <mergeCell ref="I12:L12"/>
    <mergeCell ref="B13:H13"/>
    <mergeCell ref="I13:L13"/>
    <mergeCell ref="O13:Q13"/>
    <mergeCell ref="R13:S13"/>
    <mergeCell ref="A3:AB3"/>
    <mergeCell ref="O5:T5"/>
    <mergeCell ref="U5:AB5"/>
    <mergeCell ref="O6:T6"/>
    <mergeCell ref="U6:AB6"/>
    <mergeCell ref="A9:C9"/>
    <mergeCell ref="D9:X9"/>
    <mergeCell ref="U13:Y13"/>
    <mergeCell ref="Z13:AA13"/>
    <mergeCell ref="W17:Y17"/>
    <mergeCell ref="Z17:AB17"/>
    <mergeCell ref="A18:E18"/>
    <mergeCell ref="F18:H18"/>
    <mergeCell ref="I18:K18"/>
    <mergeCell ref="L18:N18"/>
    <mergeCell ref="P18:R18"/>
    <mergeCell ref="S18:U18"/>
    <mergeCell ref="I20:K20"/>
    <mergeCell ref="L20:N20"/>
    <mergeCell ref="W18:Y20"/>
    <mergeCell ref="Z18:AB20"/>
    <mergeCell ref="A19:E19"/>
    <mergeCell ref="F19:H19"/>
    <mergeCell ref="I19:K19"/>
    <mergeCell ref="L19:N19"/>
    <mergeCell ref="P19:R20"/>
    <mergeCell ref="S19:U20"/>
    <mergeCell ref="A20:E20"/>
    <mergeCell ref="F20:H20"/>
    <mergeCell ref="W22:Y24"/>
    <mergeCell ref="Z22:AB24"/>
    <mergeCell ref="A23:E23"/>
    <mergeCell ref="F23:H23"/>
    <mergeCell ref="I23:K23"/>
    <mergeCell ref="L23:N23"/>
    <mergeCell ref="P23:R24"/>
    <mergeCell ref="P26:R26"/>
    <mergeCell ref="S23:U24"/>
    <mergeCell ref="A24:E24"/>
    <mergeCell ref="P22:R22"/>
    <mergeCell ref="F24:H24"/>
    <mergeCell ref="I24:K24"/>
    <mergeCell ref="L24:N24"/>
    <mergeCell ref="A26:E26"/>
    <mergeCell ref="F26:H26"/>
    <mergeCell ref="I26:K26"/>
    <mergeCell ref="L26:N26"/>
    <mergeCell ref="S26:U26"/>
    <mergeCell ref="A22:E22"/>
    <mergeCell ref="F22:H22"/>
    <mergeCell ref="I22:K22"/>
    <mergeCell ref="L22:N22"/>
    <mergeCell ref="S22:U22"/>
    <mergeCell ref="W30:Y32"/>
    <mergeCell ref="Z30:AB32"/>
    <mergeCell ref="A31:E31"/>
    <mergeCell ref="F31:H31"/>
    <mergeCell ref="I31:K31"/>
    <mergeCell ref="L31:N31"/>
    <mergeCell ref="P31:R32"/>
    <mergeCell ref="S31:U32"/>
    <mergeCell ref="A32:E32"/>
    <mergeCell ref="F32:H32"/>
    <mergeCell ref="I32:K32"/>
    <mergeCell ref="L32:N32"/>
    <mergeCell ref="W26:Y28"/>
    <mergeCell ref="Z26:AB28"/>
    <mergeCell ref="A27:E27"/>
    <mergeCell ref="F27:H27"/>
    <mergeCell ref="I27:K27"/>
    <mergeCell ref="L27:N27"/>
    <mergeCell ref="P27:R28"/>
    <mergeCell ref="S27:U28"/>
    <mergeCell ref="A28:E28"/>
    <mergeCell ref="F28:H28"/>
    <mergeCell ref="I28:K28"/>
    <mergeCell ref="L28:N28"/>
    <mergeCell ref="A34:E34"/>
    <mergeCell ref="F34:H34"/>
    <mergeCell ref="I34:K34"/>
    <mergeCell ref="L34:N34"/>
    <mergeCell ref="P30:R30"/>
    <mergeCell ref="P34:R34"/>
    <mergeCell ref="S34:U34"/>
    <mergeCell ref="W34:Y36"/>
    <mergeCell ref="Z34:AB36"/>
    <mergeCell ref="A35:E35"/>
    <mergeCell ref="F35:H35"/>
    <mergeCell ref="I35:K35"/>
    <mergeCell ref="L35:N35"/>
    <mergeCell ref="P35:R36"/>
    <mergeCell ref="S35:U36"/>
    <mergeCell ref="A36:E36"/>
    <mergeCell ref="F36:H36"/>
    <mergeCell ref="I36:K36"/>
    <mergeCell ref="L36:N36"/>
    <mergeCell ref="A30:E30"/>
    <mergeCell ref="F30:H30"/>
    <mergeCell ref="I30:K30"/>
    <mergeCell ref="L30:N30"/>
    <mergeCell ref="S30:U30"/>
    <mergeCell ref="Z37:AB37"/>
    <mergeCell ref="A39:D40"/>
    <mergeCell ref="E39:H40"/>
    <mergeCell ref="I39:L40"/>
    <mergeCell ref="M39:V39"/>
    <mergeCell ref="W39:AB40"/>
    <mergeCell ref="W41:AB41"/>
    <mergeCell ref="A42:D42"/>
    <mergeCell ref="E42:H42"/>
    <mergeCell ref="I42:L42"/>
    <mergeCell ref="M42:P42"/>
    <mergeCell ref="Q42:S42"/>
    <mergeCell ref="T42:V42"/>
    <mergeCell ref="W42:AB42"/>
    <mergeCell ref="M40:P40"/>
    <mergeCell ref="Q40:S40"/>
    <mergeCell ref="T40:V40"/>
    <mergeCell ref="A41:D41"/>
    <mergeCell ref="E41:H41"/>
    <mergeCell ref="I41:L41"/>
    <mergeCell ref="M41:P41"/>
    <mergeCell ref="Q41:S41"/>
    <mergeCell ref="T41:V41"/>
    <mergeCell ref="W43:AB43"/>
    <mergeCell ref="A44:D44"/>
    <mergeCell ref="E44:H44"/>
    <mergeCell ref="I44:L44"/>
    <mergeCell ref="M44:P44"/>
    <mergeCell ref="Q44:S44"/>
    <mergeCell ref="T44:V44"/>
    <mergeCell ref="W44:AB44"/>
    <mergeCell ref="A43:D43"/>
    <mergeCell ref="E43:H43"/>
    <mergeCell ref="I43:L43"/>
    <mergeCell ref="M43:P43"/>
    <mergeCell ref="Q43:S43"/>
    <mergeCell ref="T43:V43"/>
    <mergeCell ref="W45:AB45"/>
    <mergeCell ref="A46:D46"/>
    <mergeCell ref="E46:H46"/>
    <mergeCell ref="I46:L46"/>
    <mergeCell ref="M46:P46"/>
    <mergeCell ref="Q46:S46"/>
    <mergeCell ref="T46:V46"/>
    <mergeCell ref="W46:AB46"/>
    <mergeCell ref="A45:D45"/>
    <mergeCell ref="E45:H45"/>
    <mergeCell ref="I45:L45"/>
    <mergeCell ref="M45:P45"/>
    <mergeCell ref="Q45:S45"/>
    <mergeCell ref="T45:V45"/>
    <mergeCell ref="W47:AB47"/>
    <mergeCell ref="A48:D48"/>
    <mergeCell ref="E48:H48"/>
    <mergeCell ref="I48:L48"/>
    <mergeCell ref="M48:P48"/>
    <mergeCell ref="Q48:S48"/>
    <mergeCell ref="T48:V48"/>
    <mergeCell ref="W48:AB48"/>
    <mergeCell ref="A47:D47"/>
    <mergeCell ref="E47:H47"/>
    <mergeCell ref="I47:L47"/>
    <mergeCell ref="M47:P47"/>
    <mergeCell ref="Q47:S47"/>
    <mergeCell ref="T47:V47"/>
    <mergeCell ref="W49:AB49"/>
    <mergeCell ref="A50:D50"/>
    <mergeCell ref="E50:H50"/>
    <mergeCell ref="I50:L50"/>
    <mergeCell ref="M50:P50"/>
    <mergeCell ref="Q50:S50"/>
    <mergeCell ref="T50:V50"/>
    <mergeCell ref="W50:AB50"/>
    <mergeCell ref="A49:D49"/>
    <mergeCell ref="E49:H49"/>
    <mergeCell ref="I49:L49"/>
    <mergeCell ref="M49:P49"/>
    <mergeCell ref="Q49:S49"/>
    <mergeCell ref="T49:V49"/>
    <mergeCell ref="W51:AB51"/>
    <mergeCell ref="A52:D52"/>
    <mergeCell ref="E52:H52"/>
    <mergeCell ref="I52:L52"/>
    <mergeCell ref="M52:P52"/>
    <mergeCell ref="Q52:S52"/>
    <mergeCell ref="T52:V52"/>
    <mergeCell ref="W52:AB52"/>
    <mergeCell ref="A51:D51"/>
    <mergeCell ref="E51:H51"/>
    <mergeCell ref="I51:L51"/>
    <mergeCell ref="M51:P51"/>
    <mergeCell ref="Q51:S51"/>
    <mergeCell ref="T51:V51"/>
    <mergeCell ref="W53:AB53"/>
    <mergeCell ref="A54:D54"/>
    <mergeCell ref="E54:H54"/>
    <mergeCell ref="I54:L54"/>
    <mergeCell ref="M54:P54"/>
    <mergeCell ref="Q54:S54"/>
    <mergeCell ref="T54:V54"/>
    <mergeCell ref="W54:AB54"/>
    <mergeCell ref="A53:D53"/>
    <mergeCell ref="E53:H53"/>
    <mergeCell ref="I53:L53"/>
    <mergeCell ref="M53:P53"/>
    <mergeCell ref="Q53:S53"/>
    <mergeCell ref="T53:V53"/>
    <mergeCell ref="W55:AB55"/>
    <mergeCell ref="A56:D56"/>
    <mergeCell ref="E56:H56"/>
    <mergeCell ref="I56:L56"/>
    <mergeCell ref="M56:P56"/>
    <mergeCell ref="Q56:S56"/>
    <mergeCell ref="T56:V56"/>
    <mergeCell ref="W56:AB56"/>
    <mergeCell ref="A55:D55"/>
    <mergeCell ref="E55:H55"/>
    <mergeCell ref="I55:L55"/>
    <mergeCell ref="M55:P55"/>
    <mergeCell ref="Q55:S55"/>
    <mergeCell ref="T55:V55"/>
    <mergeCell ref="W57:AB57"/>
    <mergeCell ref="A58:D58"/>
    <mergeCell ref="E58:H58"/>
    <mergeCell ref="I58:L58"/>
    <mergeCell ref="M58:P58"/>
    <mergeCell ref="Q58:S58"/>
    <mergeCell ref="T58:V58"/>
    <mergeCell ref="W58:AB58"/>
    <mergeCell ref="A57:D57"/>
    <mergeCell ref="E57:H57"/>
    <mergeCell ref="I57:L57"/>
    <mergeCell ref="M57:P57"/>
    <mergeCell ref="Q57:S57"/>
    <mergeCell ref="T57:V57"/>
    <mergeCell ref="W59:AB59"/>
    <mergeCell ref="A60:D60"/>
    <mergeCell ref="E60:H60"/>
    <mergeCell ref="I60:L60"/>
    <mergeCell ref="M60:P60"/>
    <mergeCell ref="Q60:S60"/>
    <mergeCell ref="T60:V60"/>
    <mergeCell ref="W60:AB60"/>
    <mergeCell ref="A59:D59"/>
    <mergeCell ref="E59:H59"/>
    <mergeCell ref="I59:L59"/>
    <mergeCell ref="M59:P59"/>
    <mergeCell ref="Q59:S59"/>
    <mergeCell ref="T59:V59"/>
    <mergeCell ref="W61:AB61"/>
    <mergeCell ref="A62:D62"/>
    <mergeCell ref="E62:H62"/>
    <mergeCell ref="I62:L62"/>
    <mergeCell ref="M62:P62"/>
    <mergeCell ref="Q62:S62"/>
    <mergeCell ref="T62:V62"/>
    <mergeCell ref="W62:AB62"/>
    <mergeCell ref="A61:D61"/>
    <mergeCell ref="E61:H61"/>
    <mergeCell ref="I61:L61"/>
    <mergeCell ref="M61:P61"/>
    <mergeCell ref="Q61:S61"/>
    <mergeCell ref="T61:V61"/>
    <mergeCell ref="A65:P65"/>
    <mergeCell ref="Q65:V65"/>
    <mergeCell ref="W65:AB65"/>
    <mergeCell ref="W63:AB63"/>
    <mergeCell ref="A64:D64"/>
    <mergeCell ref="E64:H64"/>
    <mergeCell ref="I64:L64"/>
    <mergeCell ref="M64:P64"/>
    <mergeCell ref="Q64:S64"/>
    <mergeCell ref="T64:V64"/>
    <mergeCell ref="W64:AB64"/>
    <mergeCell ref="A63:D63"/>
    <mergeCell ref="E63:H63"/>
    <mergeCell ref="I63:L63"/>
    <mergeCell ref="M63:P63"/>
    <mergeCell ref="Q63:S63"/>
    <mergeCell ref="T63:V63"/>
  </mergeCells>
  <phoneticPr fontId="1"/>
  <conditionalFormatting sqref="P19:R20">
    <cfRule type="cellIs" dxfId="4" priority="5" operator="equal">
      <formula>0</formula>
    </cfRule>
  </conditionalFormatting>
  <conditionalFormatting sqref="P23:R24">
    <cfRule type="cellIs" dxfId="3" priority="4" operator="equal">
      <formula>0</formula>
    </cfRule>
  </conditionalFormatting>
  <conditionalFormatting sqref="P27:R28">
    <cfRule type="cellIs" dxfId="2" priority="3" operator="equal">
      <formula>0</formula>
    </cfRule>
  </conditionalFormatting>
  <conditionalFormatting sqref="P31:R32">
    <cfRule type="cellIs" dxfId="1" priority="2" operator="equal">
      <formula>0</formula>
    </cfRule>
  </conditionalFormatting>
  <conditionalFormatting sqref="P35:R36">
    <cfRule type="cellIs" dxfId="0" priority="1" operator="equal">
      <formula>0</formula>
    </cfRule>
  </conditionalFormatting>
  <dataValidations count="1">
    <dataValidation type="list" allowBlank="1" showInputMessage="1" showErrorMessage="1" sqref="E41:E64">
      <formula1>$AD$39:$AD$44</formula1>
    </dataValidation>
  </dataValidations>
  <pageMargins left="0.7" right="0.7" top="0.75" bottom="0.75" header="0.3" footer="0.3"/>
  <pageSetup paperSize="9" scale="8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大規模施設</vt:lpstr>
      <vt:lpstr>記入例</vt:lpstr>
      <vt:lpstr>記入例!Print_Area</vt:lpstr>
      <vt:lpstr>大規模施設!Print_Area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SG15710のC20-2332</cp:lastModifiedBy>
  <cp:lastPrinted>2021-09-14T07:56:15Z</cp:lastPrinted>
  <dcterms:created xsi:type="dcterms:W3CDTF">2021-05-31T01:24:43Z</dcterms:created>
  <dcterms:modified xsi:type="dcterms:W3CDTF">2021-09-23T11:38:32Z</dcterms:modified>
</cp:coreProperties>
</file>