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R02年決算（R3作業）\099_経営比較分析表\06_分析依頼\04 依頼後の修正対応について\01修正依頼\37_香川県（駐車場）\"/>
    </mc:Choice>
  </mc:AlternateContent>
  <xr:revisionPtr revIDLastSave="0" documentId="13_ncr:1_{E724BC2B-998E-410C-B3FB-DB8795597DE7}" xr6:coauthVersionLast="36" xr6:coauthVersionMax="36" xr10:uidLastSave="{00000000-0000-0000-0000-000000000000}"/>
  <workbookProtection workbookPassword="9D77" lockStructure="1"/>
  <bookViews>
    <workbookView xWindow="0" yWindow="0" windowWidth="19130" windowHeight="25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BU7" i="5"/>
  <c r="BT7" i="5"/>
  <c r="BS7" i="5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AC7" i="5"/>
  <c r="AB7" i="5"/>
  <c r="AA7" i="5"/>
  <c r="Z7" i="5"/>
  <c r="AN31" i="4" s="1"/>
  <c r="Y7" i="5"/>
  <c r="X7" i="5"/>
  <c r="W7" i="5"/>
  <c r="V7" i="5"/>
  <c r="U7" i="5"/>
  <c r="T7" i="5"/>
  <c r="S7" i="5"/>
  <c r="R7" i="5"/>
  <c r="DU10" i="4" s="1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U31" i="4"/>
  <c r="LJ10" i="4"/>
  <c r="JQ10" i="4"/>
  <c r="HX10" i="4"/>
  <c r="CF10" i="4"/>
  <c r="B10" i="4"/>
  <c r="LJ8" i="4"/>
  <c r="JQ8" i="4"/>
  <c r="HX8" i="4"/>
  <c r="FJ8" i="4"/>
  <c r="DU8" i="4"/>
  <c r="CF8" i="4"/>
  <c r="AQ8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BZ51" i="4"/>
  <c r="IE76" i="4"/>
  <c r="GQ30" i="4"/>
  <c r="BG30" i="4"/>
  <c r="BG51" i="4"/>
  <c r="AV76" i="4"/>
  <c r="KO51" i="4"/>
  <c r="KO30" i="4"/>
  <c r="HP76" i="4"/>
  <c r="LE76" i="4"/>
  <c r="FX51" i="4"/>
  <c r="FX30" i="4"/>
  <c r="KP76" i="4"/>
  <c r="HA76" i="4"/>
  <c r="AN51" i="4"/>
  <c r="FE30" i="4"/>
  <c r="AN30" i="4"/>
  <c r="JV51" i="4"/>
  <c r="FE51" i="4"/>
  <c r="JV30" i="4"/>
  <c r="AG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<sst xmlns="http://schemas.openxmlformats.org/spreadsheetml/2006/main" count="278" uniqueCount="139">
  <si>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</si>
  <si>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</si>
  <si>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</si>
  <si>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</si>
  <si>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</si>
  <si>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</si>
  <si>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</si>
  <si>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</si>
  <si>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</si>
  <si>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</si>
  <si>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</si>
  <si>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</si>
  <si>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</si>
  <si>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</si>
  <si>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</si>
  <si>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</si>
  <si>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</si>
  <si>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</si>
  <si>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</si>
  <si>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</si>
  <si>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</si>
  <si>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</si>
  <si>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</si>
  <si>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</si>
  <si>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</si>
  <si>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</si>
  <si>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</si>
  <si>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</si>
  <si>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</si>
  <si>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</si>
  <si>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</si>
  <si>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</si>
  <si>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</si>
  <si>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</si>
  <si>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</si>
  <si>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</si>
  <si>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</si>
  <si>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</si>
  <si>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</si>
  <si>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</si>
  <si>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</si>
  <si>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</si>
  <si>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</si>
  <si>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</si>
  <si>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</si>
  <si>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</si>
  <si>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</si>
  <si>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</si>
  <si>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</si>
  <si>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</si>
  <si>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</si>
  <si>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</si>
  <si>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</si>
  <si>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</si>
  <si>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</si>
  <si>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</si>
  <si>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</si>
  <si>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</si>
  <si>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</si>
  <si>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</si>
  <si>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</si>
  <si>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</si>
  <si>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</si>
  <si>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</si>
  <si>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</si>
  <si>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</si>
  <si>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</si>
  <si>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</si>
  <si>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</si>
  <si>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</si>
  <si>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</si>
  <si>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</si>
  <si>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</si>
  <si>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</si>
  <si>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</si>
  <si>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</si>
  <si>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</si>
  <si>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</si>
  <si>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</si>
  <si>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</si>
  <si>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</si>
  <si>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</si>
  <si>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</si>
  <si>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</si>
  <si>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</si>
  <si>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</si>
  <si>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</si>
  <si>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</si>
  <si>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</si>
  <si>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</si>
  <si>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</si>
  <si>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</si>
  <si>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</si>
  <si>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</si>
  <si>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</si>
  <si>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</si>
  <si>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</si>
  <si>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</si>
  <si>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</si>
  <si>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</si>
  <si>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</si>
  <si>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</si>
  <si>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</si>
  <si>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</si>
  <si>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</si>
  <si>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</si>
  <si>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</si>
  <si>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</si>
  <si>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</si>
  <si>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</si>
  <si>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</si>
  <si>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</si>
  <si>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</si>
  <si>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</si>
  <si>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</si>
  <si>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</si>
  <si>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</si>
  <si>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</si>
  <si>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多目的広場地下駐車場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</si>
  <si>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</si>
  <si>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</si>
  <si>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</si>
  <si>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</si>
  <si>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</si>
  <si>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</si>
  <si>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</si>
  <si>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</si>
  <si>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</si>
  <si>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</si>
  <si>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</si>
  <si>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</si>
  <si>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</si>
  <si>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</si>
  <si>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</si>
  <si>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</si>
  <si>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該駐車場は、サンポート高松の施設利用者の利便性向上を目的として、シンボルタワー地下駐車場とともに一体的に整備されたものであるため、稼働率や営業収益、その他指標については、サンポート施設（国際会議場やサンポートホール高松等）やシンボルタワーへの来館者の増減に影響を受ける傾向にある。令和2年度は新型コロナの影響により、大幅な利用減となったが、今後は新県立体育館を隣地に整備する計画があり、駐車場の稼働率回復を見込んでいる。</t>
    <rPh sb="141" eb="143">
      <t>レイワ</t>
    </rPh>
    <rPh sb="144" eb="146">
      <t>ネンド</t>
    </rPh>
    <rPh sb="147" eb="149">
      <t>シンガタ</t>
    </rPh>
    <rPh sb="153" eb="155">
      <t>エイキョウ</t>
    </rPh>
    <rPh sb="159" eb="161">
      <t>オオハバ</t>
    </rPh>
    <rPh sb="162" eb="164">
      <t>リヨウ</t>
    </rPh>
    <rPh sb="164" eb="165">
      <t>ゲン</t>
    </rPh>
    <rPh sb="201" eb="203">
      <t>カイフク</t>
    </rPh>
    <phoneticPr fontId="5"/>
  </si>
  <si>
    <t>⑩企業債残高対料金収入比率は、地方債の償還が進んでいるため、以前類似施設平均値を大きく上回っていたものの、漸減傾向にあったが、令和2年度は新型コロナ影響により大幅な収入減となったため、増加に転じた。</t>
    <rPh sb="63" eb="65">
      <t>レイワ</t>
    </rPh>
    <rPh sb="66" eb="68">
      <t>ネンド</t>
    </rPh>
    <rPh sb="69" eb="71">
      <t>シンガタ</t>
    </rPh>
    <rPh sb="74" eb="76">
      <t>エイキョウ</t>
    </rPh>
    <rPh sb="79" eb="81">
      <t>オオハバ</t>
    </rPh>
    <rPh sb="82" eb="85">
      <t>シュウニュウゲン</t>
    </rPh>
    <rPh sb="92" eb="94">
      <t>ゾウカ</t>
    </rPh>
    <rPh sb="95" eb="96">
      <t>テン</t>
    </rPh>
    <phoneticPr fontId="5"/>
  </si>
  <si>
    <t>⑪稼働率は、類似施設平均値は下回るものの、H29～R1の3年間は微増傾向にあり、また使用料収入も増加しているため、堅調だったが、令和2年度は新型コロナの影響により、大幅に利用が落ち込んだ。</t>
    <rPh sb="64" eb="66">
      <t>レイワ</t>
    </rPh>
    <rPh sb="67" eb="69">
      <t>ネンド</t>
    </rPh>
    <rPh sb="70" eb="72">
      <t>シンガタ</t>
    </rPh>
    <rPh sb="76" eb="78">
      <t>エイキョウ</t>
    </rPh>
    <rPh sb="82" eb="84">
      <t>オオハバ</t>
    </rPh>
    <rPh sb="85" eb="87">
      <t>リヨウ</t>
    </rPh>
    <rPh sb="88" eb="89">
      <t>オ</t>
    </rPh>
    <rPh sb="90" eb="91">
      <t>コ</t>
    </rPh>
    <phoneticPr fontId="5"/>
  </si>
  <si>
    <t>①収益的収支比率は、地方債の償還期間中のため、類似施設平均値を大幅に下回る35％前後で推移していたが、令和2年度は、新型コロナの影響により大幅な収入減となったため、さらに低い27.7％となった。
②他会計補助金比率は、類似施設平均値を下回って推移している。
③駐車台数１台当たりの他会計補助金は、概ね類似施設平均値並みで推移していたが、令和2年度は新型コロナの影響により、維持管理費が赤字となったため、374円に増加した。
④売上高GOP比率は、概ね類似施設平均値を上回る水準で推移している。
⑤令和2年度のEBITDAは、新型コロナの影響により、繰入金が増えたため、マイナス数値となっている。</t>
    <rPh sb="51" eb="53">
      <t>レイワ</t>
    </rPh>
    <rPh sb="54" eb="56">
      <t>ネンド</t>
    </rPh>
    <rPh sb="58" eb="60">
      <t>シンガタ</t>
    </rPh>
    <rPh sb="64" eb="66">
      <t>エイキョウ</t>
    </rPh>
    <rPh sb="69" eb="71">
      <t>オオハバ</t>
    </rPh>
    <rPh sb="72" eb="75">
      <t>シュウニュウゲン</t>
    </rPh>
    <rPh sb="85" eb="86">
      <t>ヒク</t>
    </rPh>
    <rPh sb="121" eb="123">
      <t>スイイ</t>
    </rPh>
    <rPh sb="148" eb="149">
      <t>オオム</t>
    </rPh>
    <rPh sb="168" eb="170">
      <t>レイワ</t>
    </rPh>
    <rPh sb="171" eb="173">
      <t>ネンド</t>
    </rPh>
    <rPh sb="174" eb="176">
      <t>シンガタ</t>
    </rPh>
    <rPh sb="180" eb="182">
      <t>エイキョウ</t>
    </rPh>
    <rPh sb="186" eb="188">
      <t>イジ</t>
    </rPh>
    <rPh sb="188" eb="190">
      <t>カンリ</t>
    </rPh>
    <rPh sb="190" eb="191">
      <t>ヒ</t>
    </rPh>
    <rPh sb="192" eb="194">
      <t>アカジ</t>
    </rPh>
    <rPh sb="204" eb="205">
      <t>エン</t>
    </rPh>
    <rPh sb="206" eb="208">
      <t>ゾウカ</t>
    </rPh>
    <rPh sb="248" eb="250">
      <t>レイワ</t>
    </rPh>
    <rPh sb="262" eb="264">
      <t>シンガタ</t>
    </rPh>
    <rPh sb="268" eb="270">
      <t>エイキョウ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</si>
</sst>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36.299999999999997</c:v>
                </c:pt>
                <c:pt idx="4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A-46F5-93BD-55CD0DB0C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A-46F5-93BD-55CD0DB0C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1653.1</c:v>
                </c:pt>
                <c:pt idx="1">
                  <c:v>1408.7</c:v>
                </c:pt>
                <c:pt idx="2">
                  <c:v>1106.2</c:v>
                </c:pt>
                <c:pt idx="3">
                  <c:v>855.6</c:v>
                </c:pt>
                <c:pt idx="4">
                  <c:v>1109.5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1-4363-B27E-C226E0226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1-4363-B27E-C226E0226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8FA-4B62-81A8-34B323C3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A-4B62-81A8-34B323C3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6F-494A-B15A-77BA8FD1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F-494A-B15A-77BA8FD1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5.8</c:v>
                </c:pt>
                <c:pt idx="1">
                  <c:v>5.2</c:v>
                </c:pt>
                <c:pt idx="2">
                  <c:v>4.4000000000000004</c:v>
                </c:pt>
                <c:pt idx="3">
                  <c:v>3.7</c:v>
                </c:pt>
                <c:pt idx="4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C-497E-AF21-97BE78B5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C-497E-AF21-97BE78B5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144</c:v>
                </c:pt>
                <c:pt idx="1">
                  <c:v>126</c:v>
                </c:pt>
                <c:pt idx="2">
                  <c:v>101</c:v>
                </c:pt>
                <c:pt idx="3">
                  <c:v>83</c:v>
                </c:pt>
                <c:pt idx="4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E-4E44-A500-5BB1A25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E-4E44-A500-5BB1A25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112.3</c:v>
                </c:pt>
                <c:pt idx="1">
                  <c:v>112.3</c:v>
                </c:pt>
                <c:pt idx="2">
                  <c:v>119.2</c:v>
                </c:pt>
                <c:pt idx="3">
                  <c:v>120.2</c:v>
                </c:pt>
                <c:pt idx="4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B-42F4-85FF-A934BC31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B-42F4-85FF-A934BC31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41.6</c:v>
                </c:pt>
                <c:pt idx="1">
                  <c:v>20.6</c:v>
                </c:pt>
                <c:pt idx="2">
                  <c:v>24.7</c:v>
                </c:pt>
                <c:pt idx="3">
                  <c:v>28.2</c:v>
                </c:pt>
                <c:pt idx="4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F-4508-910C-C4E8C88C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F-4508-910C-C4E8C88C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12717</c:v>
                </c:pt>
                <c:pt idx="1">
                  <c:v>18604</c:v>
                </c:pt>
                <c:pt idx="2">
                  <c:v>23646</c:v>
                </c:pt>
                <c:pt idx="3">
                  <c:v>27809</c:v>
                </c:pt>
                <c:pt idx="4">
                  <c:v>-17422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1-4E17-AAB2-5964849E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E17-AAB2-5964849E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ND31" sqref="ND31:NR31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</row>
    <row r="3" spans="1:382" ht="9.75" customHeight="1" x14ac:dyDescent="0.2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</row>
    <row r="4" spans="1:382" ht="9.75" customHeight="1" x14ac:dyDescent="0.2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41" t="str">
        <f>データ!H6&amp;"　"&amp;データ!I6</f>
        <v>香川県　多目的広場地下駐車場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2" t="s">
        <v>4</v>
      </c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データ!M7</f>
        <v>Ａ２Ｂ１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データ!N7</f>
        <v>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データ!S7</f>
        <v>駅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データ!T7</f>
        <v>無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データ!U7</f>
        <v>14056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38" t="s">
        <v>19</v>
      </c>
      <c r="NE9" s="13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125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データ!Q7</f>
        <v>地下式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データ!R7</f>
        <v>17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データ!V7</f>
        <v>302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データ!W7</f>
        <v>300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データ!X7</f>
        <v>代行制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21</v>
      </c>
      <c r="NE10" s="12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0" t="s">
        <v>23</v>
      </c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14" t="s">
        <v>138</v>
      </c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6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4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6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4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6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4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6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4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6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4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6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4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6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4"/>
      <c r="NE22" s="115"/>
      <c r="NF22" s="115"/>
      <c r="NG22" s="115"/>
      <c r="NH22" s="115"/>
      <c r="NI22" s="115"/>
      <c r="NJ22" s="115"/>
      <c r="NK22" s="115"/>
      <c r="NL22" s="115"/>
      <c r="NM22" s="115"/>
      <c r="NN22" s="115"/>
      <c r="NO22" s="115"/>
      <c r="NP22" s="115"/>
      <c r="NQ22" s="115"/>
      <c r="NR22" s="116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4"/>
      <c r="NE23" s="115"/>
      <c r="NF23" s="115"/>
      <c r="NG23" s="115"/>
      <c r="NH23" s="115"/>
      <c r="NI23" s="115"/>
      <c r="NJ23" s="115"/>
      <c r="NK23" s="115"/>
      <c r="NL23" s="115"/>
      <c r="NM23" s="115"/>
      <c r="NN23" s="115"/>
      <c r="NO23" s="115"/>
      <c r="NP23" s="115"/>
      <c r="NQ23" s="115"/>
      <c r="NR23" s="116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4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6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4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6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4"/>
      <c r="NE26" s="115"/>
      <c r="NF26" s="115"/>
      <c r="NG26" s="115"/>
      <c r="NH26" s="115"/>
      <c r="NI26" s="115"/>
      <c r="NJ26" s="115"/>
      <c r="NK26" s="115"/>
      <c r="NL26" s="115"/>
      <c r="NM26" s="115"/>
      <c r="NN26" s="115"/>
      <c r="NO26" s="115"/>
      <c r="NP26" s="115"/>
      <c r="NQ26" s="115"/>
      <c r="NR26" s="116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4"/>
      <c r="NE27" s="115"/>
      <c r="NF27" s="115"/>
      <c r="NG27" s="115"/>
      <c r="NH27" s="115"/>
      <c r="NI27" s="115"/>
      <c r="NJ27" s="115"/>
      <c r="NK27" s="115"/>
      <c r="NL27" s="115"/>
      <c r="NM27" s="115"/>
      <c r="NN27" s="115"/>
      <c r="NO27" s="115"/>
      <c r="NP27" s="115"/>
      <c r="NQ27" s="115"/>
      <c r="NR27" s="116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4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6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4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6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4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6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36.299999999999997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27.7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5.8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5.2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4.4000000000000004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3.7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9.3000000000000007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112.3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112.3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119.2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120.2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68.5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144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126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101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83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374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41.6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20.6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24.7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28.2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-31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12717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18604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23646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27809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-17422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4993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1653.1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1408.7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1106.2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855.6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1109.5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+5LG1iO7n0JYJga1DRfHal+kXW0/07T4HZlUywznhelw1DAE9wUw0ihgUTxT09TfZwBUvfi4lkGPu+pqEL15mQ==" saltValue="cJq8k6h+u/4Ob2hvzfQiQ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topLeftCell="AS1" workbookViewId="0">
      <selection activeCell="AY9" sqref="AY9"/>
    </sheetView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6" t="s">
        <v>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65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66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67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68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69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70</v>
      </c>
      <c r="CN4" s="152" t="s">
        <v>71</v>
      </c>
      <c r="CO4" s="143" t="s">
        <v>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73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92</v>
      </c>
      <c r="AM5" s="59" t="s">
        <v>102</v>
      </c>
      <c r="AN5" s="59" t="s">
        <v>103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104</v>
      </c>
      <c r="AW5" s="59" t="s">
        <v>92</v>
      </c>
      <c r="AX5" s="59" t="s">
        <v>93</v>
      </c>
      <c r="AY5" s="59" t="s">
        <v>105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104</v>
      </c>
      <c r="BH5" s="59" t="s">
        <v>106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104</v>
      </c>
      <c r="BS5" s="59" t="s">
        <v>92</v>
      </c>
      <c r="BT5" s="59" t="s">
        <v>93</v>
      </c>
      <c r="BU5" s="59" t="s">
        <v>103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107</v>
      </c>
      <c r="CE5" s="59" t="s">
        <v>108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3"/>
      <c r="CN5" s="153"/>
      <c r="CO5" s="59" t="s">
        <v>101</v>
      </c>
      <c r="CP5" s="59" t="s">
        <v>91</v>
      </c>
      <c r="CQ5" s="59" t="s">
        <v>92</v>
      </c>
      <c r="CR5" s="59" t="s">
        <v>102</v>
      </c>
      <c r="CS5" s="59" t="s">
        <v>109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110</v>
      </c>
      <c r="DA5" s="59" t="s">
        <v>111</v>
      </c>
      <c r="DB5" s="59" t="s">
        <v>92</v>
      </c>
      <c r="DC5" s="59" t="s">
        <v>93</v>
      </c>
      <c r="DD5" s="59" t="s">
        <v>109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111</v>
      </c>
      <c r="DM5" s="59" t="s">
        <v>112</v>
      </c>
      <c r="DN5" s="59" t="s">
        <v>108</v>
      </c>
      <c r="DO5" s="59" t="s">
        <v>105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2">
      <c r="A6" s="49" t="s">
        <v>113</v>
      </c>
      <c r="B6" s="60">
        <f>B8</f>
        <v>2020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香川県</v>
      </c>
      <c r="I6" s="60" t="str">
        <f t="shared" si="1"/>
        <v>多目的広場地下駐車場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17</v>
      </c>
      <c r="S6" s="62" t="str">
        <f t="shared" si="1"/>
        <v>駅</v>
      </c>
      <c r="T6" s="62" t="str">
        <f t="shared" si="1"/>
        <v>無</v>
      </c>
      <c r="U6" s="63">
        <f t="shared" si="1"/>
        <v>14056</v>
      </c>
      <c r="V6" s="63">
        <f t="shared" si="1"/>
        <v>302</v>
      </c>
      <c r="W6" s="63">
        <f t="shared" si="1"/>
        <v>300</v>
      </c>
      <c r="X6" s="62" t="str">
        <f t="shared" si="1"/>
        <v>代行制</v>
      </c>
      <c r="Y6" s="64">
        <f>IF(Y8="-",NA(),Y8)</f>
        <v>35</v>
      </c>
      <c r="Z6" s="64">
        <f t="shared" ref="Z6:AH6" si="2">IF(Z8="-",NA(),Z8)</f>
        <v>35</v>
      </c>
      <c r="AA6" s="64">
        <f t="shared" si="2"/>
        <v>36</v>
      </c>
      <c r="AB6" s="64">
        <f t="shared" si="2"/>
        <v>36.299999999999997</v>
      </c>
      <c r="AC6" s="64">
        <f t="shared" si="2"/>
        <v>27.7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5.8</v>
      </c>
      <c r="AK6" s="64">
        <f t="shared" ref="AK6:AS6" si="3">IF(AK8="-",NA(),AK8)</f>
        <v>5.2</v>
      </c>
      <c r="AL6" s="64">
        <f t="shared" si="3"/>
        <v>4.4000000000000004</v>
      </c>
      <c r="AM6" s="64">
        <f t="shared" si="3"/>
        <v>3.7</v>
      </c>
      <c r="AN6" s="64">
        <f t="shared" si="3"/>
        <v>9.3000000000000007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144</v>
      </c>
      <c r="AV6" s="65">
        <f t="shared" ref="AV6:BD6" si="4">IF(AV8="-",NA(),AV8)</f>
        <v>126</v>
      </c>
      <c r="AW6" s="65">
        <f t="shared" si="4"/>
        <v>101</v>
      </c>
      <c r="AX6" s="65">
        <f t="shared" si="4"/>
        <v>83</v>
      </c>
      <c r="AY6" s="65">
        <f t="shared" si="4"/>
        <v>374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41.6</v>
      </c>
      <c r="BG6" s="64">
        <f t="shared" ref="BG6:BO6" si="5">IF(BG8="-",NA(),BG8)</f>
        <v>20.6</v>
      </c>
      <c r="BH6" s="64">
        <f t="shared" si="5"/>
        <v>24.7</v>
      </c>
      <c r="BI6" s="64">
        <f t="shared" si="5"/>
        <v>28.2</v>
      </c>
      <c r="BJ6" s="64">
        <f t="shared" si="5"/>
        <v>-31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12717</v>
      </c>
      <c r="BR6" s="65">
        <f t="shared" ref="BR6:BZ6" si="6">IF(BR8="-",NA(),BR8)</f>
        <v>18604</v>
      </c>
      <c r="BS6" s="65">
        <f t="shared" si="6"/>
        <v>23646</v>
      </c>
      <c r="BT6" s="65">
        <f t="shared" si="6"/>
        <v>27809</v>
      </c>
      <c r="BU6" s="65">
        <f t="shared" si="6"/>
        <v>-17422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1653.1</v>
      </c>
      <c r="DA6" s="64">
        <f t="shared" ref="DA6:DI6" si="8">IF(DA8="-",NA(),DA8)</f>
        <v>1408.7</v>
      </c>
      <c r="DB6" s="64">
        <f t="shared" si="8"/>
        <v>1106.2</v>
      </c>
      <c r="DC6" s="64">
        <f t="shared" si="8"/>
        <v>855.6</v>
      </c>
      <c r="DD6" s="64">
        <f t="shared" si="8"/>
        <v>1109.5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112.3</v>
      </c>
      <c r="DL6" s="64">
        <f t="shared" ref="DL6:DT6" si="9">IF(DL8="-",NA(),DL8)</f>
        <v>112.3</v>
      </c>
      <c r="DM6" s="64">
        <f t="shared" si="9"/>
        <v>119.2</v>
      </c>
      <c r="DN6" s="64">
        <f t="shared" si="9"/>
        <v>120.2</v>
      </c>
      <c r="DO6" s="64">
        <f t="shared" si="9"/>
        <v>68.5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2">
      <c r="A7" s="49" t="s">
        <v>115</v>
      </c>
      <c r="B7" s="60">
        <f t="shared" ref="B7:X7" si="10">B8</f>
        <v>2020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香川県</v>
      </c>
      <c r="I7" s="60" t="str">
        <f t="shared" si="10"/>
        <v>多目的広場地下駐車場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17</v>
      </c>
      <c r="S7" s="62" t="str">
        <f t="shared" si="10"/>
        <v>駅</v>
      </c>
      <c r="T7" s="62" t="str">
        <f t="shared" si="10"/>
        <v>無</v>
      </c>
      <c r="U7" s="63">
        <f t="shared" si="10"/>
        <v>14056</v>
      </c>
      <c r="V7" s="63">
        <f t="shared" si="10"/>
        <v>302</v>
      </c>
      <c r="W7" s="63">
        <f t="shared" si="10"/>
        <v>300</v>
      </c>
      <c r="X7" s="62" t="str">
        <f t="shared" si="10"/>
        <v>代行制</v>
      </c>
      <c r="Y7" s="64">
        <f>Y8</f>
        <v>35</v>
      </c>
      <c r="Z7" s="64">
        <f t="shared" ref="Z7:AH7" si="11">Z8</f>
        <v>35</v>
      </c>
      <c r="AA7" s="64">
        <f t="shared" si="11"/>
        <v>36</v>
      </c>
      <c r="AB7" s="64">
        <f t="shared" si="11"/>
        <v>36.299999999999997</v>
      </c>
      <c r="AC7" s="64">
        <f t="shared" si="11"/>
        <v>27.7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5.8</v>
      </c>
      <c r="AK7" s="64">
        <f t="shared" ref="AK7:AS7" si="12">AK8</f>
        <v>5.2</v>
      </c>
      <c r="AL7" s="64">
        <f t="shared" si="12"/>
        <v>4.4000000000000004</v>
      </c>
      <c r="AM7" s="64">
        <f t="shared" si="12"/>
        <v>3.7</v>
      </c>
      <c r="AN7" s="64">
        <f t="shared" si="12"/>
        <v>9.3000000000000007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144</v>
      </c>
      <c r="AV7" s="65">
        <f t="shared" ref="AV7:BD7" si="13">AV8</f>
        <v>126</v>
      </c>
      <c r="AW7" s="65">
        <f t="shared" si="13"/>
        <v>101</v>
      </c>
      <c r="AX7" s="65">
        <f t="shared" si="13"/>
        <v>83</v>
      </c>
      <c r="AY7" s="65">
        <f t="shared" si="13"/>
        <v>374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41.6</v>
      </c>
      <c r="BG7" s="64">
        <f t="shared" ref="BG7:BO7" si="14">BG8</f>
        <v>20.6</v>
      </c>
      <c r="BH7" s="64">
        <f t="shared" si="14"/>
        <v>24.7</v>
      </c>
      <c r="BI7" s="64">
        <f t="shared" si="14"/>
        <v>28.2</v>
      </c>
      <c r="BJ7" s="64">
        <f t="shared" si="14"/>
        <v>-31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12717</v>
      </c>
      <c r="BR7" s="65">
        <f t="shared" ref="BR7:BZ7" si="15">BR8</f>
        <v>18604</v>
      </c>
      <c r="BS7" s="65">
        <f t="shared" si="15"/>
        <v>23646</v>
      </c>
      <c r="BT7" s="65">
        <f t="shared" si="15"/>
        <v>27809</v>
      </c>
      <c r="BU7" s="65">
        <f t="shared" si="15"/>
        <v>-17422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1653.1</v>
      </c>
      <c r="DA7" s="64">
        <f t="shared" ref="DA7:DI7" si="16">DA8</f>
        <v>1408.7</v>
      </c>
      <c r="DB7" s="64">
        <f t="shared" si="16"/>
        <v>1106.2</v>
      </c>
      <c r="DC7" s="64">
        <f t="shared" si="16"/>
        <v>855.6</v>
      </c>
      <c r="DD7" s="64">
        <f t="shared" si="16"/>
        <v>1109.5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112.3</v>
      </c>
      <c r="DL7" s="64">
        <f t="shared" ref="DL7:DT7" si="17">DL8</f>
        <v>112.3</v>
      </c>
      <c r="DM7" s="64">
        <f t="shared" si="17"/>
        <v>119.2</v>
      </c>
      <c r="DN7" s="64">
        <f t="shared" si="17"/>
        <v>120.2</v>
      </c>
      <c r="DO7" s="64">
        <f t="shared" si="17"/>
        <v>68.5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2">
      <c r="A8" s="49"/>
      <c r="B8" s="67">
        <v>2020</v>
      </c>
      <c r="C8" s="67">
        <v>370002</v>
      </c>
      <c r="D8" s="67">
        <v>47</v>
      </c>
      <c r="E8" s="67">
        <v>14</v>
      </c>
      <c r="F8" s="67">
        <v>0</v>
      </c>
      <c r="G8" s="67">
        <v>3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17</v>
      </c>
      <c r="S8" s="69" t="s">
        <v>127</v>
      </c>
      <c r="T8" s="69" t="s">
        <v>128</v>
      </c>
      <c r="U8" s="70">
        <v>14056</v>
      </c>
      <c r="V8" s="70">
        <v>302</v>
      </c>
      <c r="W8" s="70">
        <v>300</v>
      </c>
      <c r="X8" s="69" t="s">
        <v>129</v>
      </c>
      <c r="Y8" s="71">
        <v>35</v>
      </c>
      <c r="Z8" s="71">
        <v>35</v>
      </c>
      <c r="AA8" s="71">
        <v>36</v>
      </c>
      <c r="AB8" s="71">
        <v>36.299999999999997</v>
      </c>
      <c r="AC8" s="71">
        <v>27.7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5.8</v>
      </c>
      <c r="AK8" s="71">
        <v>5.2</v>
      </c>
      <c r="AL8" s="71">
        <v>4.4000000000000004</v>
      </c>
      <c r="AM8" s="71">
        <v>3.7</v>
      </c>
      <c r="AN8" s="71">
        <v>9.3000000000000007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144</v>
      </c>
      <c r="AV8" s="72">
        <v>126</v>
      </c>
      <c r="AW8" s="72">
        <v>101</v>
      </c>
      <c r="AX8" s="72">
        <v>83</v>
      </c>
      <c r="AY8" s="72">
        <v>374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41.6</v>
      </c>
      <c r="BG8" s="71">
        <v>20.6</v>
      </c>
      <c r="BH8" s="71">
        <v>24.7</v>
      </c>
      <c r="BI8" s="71">
        <v>28.2</v>
      </c>
      <c r="BJ8" s="71">
        <v>-31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12717</v>
      </c>
      <c r="BR8" s="72">
        <v>18604</v>
      </c>
      <c r="BS8" s="72">
        <v>23646</v>
      </c>
      <c r="BT8" s="73">
        <v>27809</v>
      </c>
      <c r="BU8" s="73">
        <v>-17422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1653.1</v>
      </c>
      <c r="DA8" s="71">
        <v>1408.7</v>
      </c>
      <c r="DB8" s="71">
        <v>1106.2</v>
      </c>
      <c r="DC8" s="71">
        <v>855.6</v>
      </c>
      <c r="DD8" s="71">
        <v>1109.5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112.3</v>
      </c>
      <c r="DL8" s="71">
        <v>112.3</v>
      </c>
      <c r="DM8" s="71">
        <v>119.2</v>
      </c>
      <c r="DN8" s="71">
        <v>120.2</v>
      </c>
      <c r="DO8" s="71">
        <v>68.5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八谷　英佑(912330)</cp:lastModifiedBy>
  <cp:lastPrinted>2022-01-27T08:56:43Z</cp:lastPrinted>
  <dcterms:created xsi:type="dcterms:W3CDTF">2021-12-17T06:07:33Z</dcterms:created>
  <dcterms:modified xsi:type="dcterms:W3CDTF">2022-01-28T14:00:09Z</dcterms:modified>
  <cp:category/>
</cp:coreProperties>
</file>