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5.21.36\kansei\G22_企画・調整\◇生活環境の保全に関する条例（地球温暖化対策関係）\04_HP掲載関係\R070602_更新・HP掲載文書一式（最新）\HP掲載データ（250401更新分_半角）\"/>
    </mc:Choice>
  </mc:AlternateContent>
  <bookViews>
    <workbookView xWindow="0" yWindow="0" windowWidth="19880" windowHeight="9520"/>
  </bookViews>
  <sheets>
    <sheet name="指針別表６" sheetId="1" r:id="rId1"/>
  </sheets>
  <definedNames>
    <definedName name="_xlnm.Print_Area" localSheetId="0">指針別表６!$A$1:$M$107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17" i="1" l="1"/>
  <c r="C324" i="1" s="1"/>
  <c r="C431" i="1" s="1"/>
  <c r="C538" i="1" s="1"/>
  <c r="C110" i="1"/>
  <c r="H11" i="1"/>
  <c r="K9" i="1" l="1"/>
  <c r="G639" i="1"/>
  <c r="L629" i="1"/>
  <c r="M629" i="1" s="1"/>
  <c r="L628" i="1"/>
  <c r="M628" i="1" s="1"/>
  <c r="L627" i="1"/>
  <c r="M627" i="1" s="1"/>
  <c r="L626" i="1"/>
  <c r="M626" i="1" s="1"/>
  <c r="T623" i="1"/>
  <c r="F619" i="1" s="1"/>
  <c r="U622" i="1"/>
  <c r="U621" i="1"/>
  <c r="U620" i="1"/>
  <c r="U619" i="1"/>
  <c r="U623" i="1" s="1"/>
  <c r="M619" i="1" s="1"/>
  <c r="M636" i="1" s="1"/>
  <c r="L619" i="1"/>
  <c r="L608" i="1"/>
  <c r="M608" i="1" s="1"/>
  <c r="L607" i="1"/>
  <c r="M607" i="1" s="1"/>
  <c r="L606" i="1"/>
  <c r="M606" i="1" s="1"/>
  <c r="L605" i="1"/>
  <c r="M605" i="1" s="1"/>
  <c r="R604" i="1"/>
  <c r="M604" i="1"/>
  <c r="L604" i="1"/>
  <c r="L599" i="1"/>
  <c r="M599" i="1" s="1"/>
  <c r="K599" i="1"/>
  <c r="H599" i="1"/>
  <c r="L598" i="1"/>
  <c r="M598" i="1" s="1"/>
  <c r="K598" i="1"/>
  <c r="H598" i="1"/>
  <c r="O597" i="1"/>
  <c r="M597" i="1"/>
  <c r="L597" i="1"/>
  <c r="K597" i="1"/>
  <c r="H597" i="1"/>
  <c r="O596" i="1"/>
  <c r="L596" i="1"/>
  <c r="M596" i="1" s="1"/>
  <c r="K596" i="1"/>
  <c r="H596" i="1"/>
  <c r="O595" i="1"/>
  <c r="M595" i="1"/>
  <c r="L595" i="1"/>
  <c r="K595" i="1"/>
  <c r="H595" i="1"/>
  <c r="O594" i="1"/>
  <c r="L594" i="1"/>
  <c r="M594" i="1" s="1"/>
  <c r="K594" i="1"/>
  <c r="H594" i="1"/>
  <c r="R593" i="1"/>
  <c r="O593" i="1"/>
  <c r="L593" i="1"/>
  <c r="M593" i="1" s="1"/>
  <c r="K593" i="1"/>
  <c r="H593" i="1"/>
  <c r="R592" i="1"/>
  <c r="O592" i="1"/>
  <c r="L592" i="1"/>
  <c r="M592" i="1" s="1"/>
  <c r="K592" i="1"/>
  <c r="H592" i="1"/>
  <c r="R591" i="1"/>
  <c r="O591" i="1"/>
  <c r="L591" i="1"/>
  <c r="M591" i="1" s="1"/>
  <c r="K591" i="1"/>
  <c r="H591" i="1"/>
  <c r="R590" i="1"/>
  <c r="O590" i="1"/>
  <c r="L590" i="1"/>
  <c r="M590" i="1" s="1"/>
  <c r="K590" i="1"/>
  <c r="H590" i="1"/>
  <c r="R589" i="1"/>
  <c r="O589" i="1"/>
  <c r="L589" i="1"/>
  <c r="M589" i="1" s="1"/>
  <c r="K589" i="1"/>
  <c r="H589" i="1"/>
  <c r="R588" i="1"/>
  <c r="O588" i="1"/>
  <c r="L588" i="1"/>
  <c r="M588" i="1" s="1"/>
  <c r="K588" i="1"/>
  <c r="H588" i="1"/>
  <c r="O587" i="1"/>
  <c r="M587" i="1"/>
  <c r="L587" i="1"/>
  <c r="K587" i="1"/>
  <c r="H587" i="1"/>
  <c r="O586" i="1"/>
  <c r="L586" i="1"/>
  <c r="M586" i="1" s="1"/>
  <c r="K586" i="1"/>
  <c r="H586" i="1"/>
  <c r="O585" i="1"/>
  <c r="M585" i="1"/>
  <c r="L585" i="1"/>
  <c r="K585" i="1"/>
  <c r="H585" i="1"/>
  <c r="O584" i="1"/>
  <c r="L584" i="1"/>
  <c r="M584" i="1" s="1"/>
  <c r="K584" i="1"/>
  <c r="H584" i="1"/>
  <c r="O583" i="1"/>
  <c r="M583" i="1"/>
  <c r="L583" i="1"/>
  <c r="K583" i="1"/>
  <c r="H583" i="1"/>
  <c r="O582" i="1"/>
  <c r="L582" i="1"/>
  <c r="M582" i="1" s="1"/>
  <c r="K582" i="1"/>
  <c r="H582" i="1"/>
  <c r="O581" i="1"/>
  <c r="M581" i="1"/>
  <c r="L581" i="1"/>
  <c r="K581" i="1"/>
  <c r="H581" i="1"/>
  <c r="L576" i="1"/>
  <c r="M576" i="1" s="1"/>
  <c r="M577" i="1" s="1"/>
  <c r="M571" i="1"/>
  <c r="L571" i="1"/>
  <c r="K571" i="1"/>
  <c r="H571" i="1"/>
  <c r="M570" i="1"/>
  <c r="L570" i="1"/>
  <c r="K570" i="1"/>
  <c r="H570" i="1"/>
  <c r="R569" i="1"/>
  <c r="O569" i="1"/>
  <c r="M569" i="1"/>
  <c r="L569" i="1"/>
  <c r="K569" i="1"/>
  <c r="H569" i="1"/>
  <c r="R568" i="1"/>
  <c r="O568" i="1"/>
  <c r="M568" i="1"/>
  <c r="L568" i="1"/>
  <c r="K568" i="1"/>
  <c r="H568" i="1"/>
  <c r="R567" i="1"/>
  <c r="O567" i="1"/>
  <c r="M567" i="1"/>
  <c r="L567" i="1"/>
  <c r="K567" i="1"/>
  <c r="H567" i="1"/>
  <c r="R566" i="1"/>
  <c r="O566" i="1"/>
  <c r="M566" i="1"/>
  <c r="L566" i="1"/>
  <c r="K566" i="1"/>
  <c r="H566" i="1"/>
  <c r="R565" i="1"/>
  <c r="O565" i="1"/>
  <c r="M565" i="1"/>
  <c r="L565" i="1"/>
  <c r="K565" i="1"/>
  <c r="H565" i="1"/>
  <c r="R564" i="1"/>
  <c r="O564" i="1"/>
  <c r="M564" i="1"/>
  <c r="L564" i="1"/>
  <c r="K564" i="1"/>
  <c r="H564" i="1"/>
  <c r="R563" i="1"/>
  <c r="O563" i="1"/>
  <c r="M563" i="1"/>
  <c r="L563" i="1"/>
  <c r="K563" i="1"/>
  <c r="H563" i="1"/>
  <c r="R562" i="1"/>
  <c r="O562" i="1"/>
  <c r="M562" i="1"/>
  <c r="L562" i="1"/>
  <c r="K562" i="1"/>
  <c r="H562" i="1"/>
  <c r="R561" i="1"/>
  <c r="O561" i="1"/>
  <c r="M561" i="1"/>
  <c r="L561" i="1"/>
  <c r="K561" i="1"/>
  <c r="H561" i="1"/>
  <c r="R560" i="1"/>
  <c r="O560" i="1"/>
  <c r="M560" i="1"/>
  <c r="L560" i="1"/>
  <c r="K560" i="1"/>
  <c r="H560" i="1"/>
  <c r="R559" i="1"/>
  <c r="O559" i="1"/>
  <c r="M559" i="1"/>
  <c r="L559" i="1"/>
  <c r="K559" i="1"/>
  <c r="H559" i="1"/>
  <c r="R558" i="1"/>
  <c r="O558" i="1"/>
  <c r="M558" i="1"/>
  <c r="L558" i="1"/>
  <c r="K558" i="1"/>
  <c r="H558" i="1"/>
  <c r="R557" i="1"/>
  <c r="O557" i="1"/>
  <c r="M557" i="1"/>
  <c r="L557" i="1"/>
  <c r="K557" i="1"/>
  <c r="H557" i="1"/>
  <c r="R556" i="1"/>
  <c r="O556" i="1"/>
  <c r="M556" i="1"/>
  <c r="L556" i="1"/>
  <c r="K556" i="1"/>
  <c r="H556" i="1"/>
  <c r="R555" i="1"/>
  <c r="O555" i="1"/>
  <c r="M555" i="1"/>
  <c r="L555" i="1"/>
  <c r="K555" i="1"/>
  <c r="H555" i="1"/>
  <c r="R554" i="1"/>
  <c r="O554" i="1"/>
  <c r="M554" i="1"/>
  <c r="L554" i="1"/>
  <c r="K554" i="1"/>
  <c r="H554" i="1"/>
  <c r="R553" i="1"/>
  <c r="O553" i="1"/>
  <c r="M553" i="1"/>
  <c r="L553" i="1"/>
  <c r="K553" i="1"/>
  <c r="H553" i="1"/>
  <c r="R552" i="1"/>
  <c r="O552" i="1"/>
  <c r="M552" i="1"/>
  <c r="L552" i="1"/>
  <c r="K552" i="1"/>
  <c r="H552" i="1"/>
  <c r="R551" i="1"/>
  <c r="O551" i="1"/>
  <c r="M551" i="1"/>
  <c r="L551" i="1"/>
  <c r="K551" i="1"/>
  <c r="H551" i="1"/>
  <c r="R550" i="1"/>
  <c r="O550" i="1"/>
  <c r="M550" i="1"/>
  <c r="L550" i="1"/>
  <c r="K550" i="1"/>
  <c r="H550" i="1"/>
  <c r="R549" i="1"/>
  <c r="O549" i="1"/>
  <c r="M549" i="1"/>
  <c r="L549" i="1"/>
  <c r="K549" i="1"/>
  <c r="H549" i="1"/>
  <c r="R548" i="1"/>
  <c r="O548" i="1"/>
  <c r="M548" i="1"/>
  <c r="L548" i="1"/>
  <c r="K548" i="1"/>
  <c r="H548" i="1"/>
  <c r="R547" i="1"/>
  <c r="O547" i="1"/>
  <c r="M547" i="1"/>
  <c r="L547" i="1"/>
  <c r="K547" i="1"/>
  <c r="H547" i="1"/>
  <c r="R546" i="1"/>
  <c r="O546" i="1"/>
  <c r="M546" i="1"/>
  <c r="L546" i="1"/>
  <c r="K546" i="1"/>
  <c r="H546" i="1"/>
  <c r="R545" i="1"/>
  <c r="O545" i="1"/>
  <c r="M545" i="1"/>
  <c r="L545" i="1"/>
  <c r="K545" i="1"/>
  <c r="H545" i="1"/>
  <c r="R544" i="1"/>
  <c r="O544" i="1"/>
  <c r="M544" i="1"/>
  <c r="L544" i="1"/>
  <c r="K544" i="1"/>
  <c r="H544" i="1"/>
  <c r="R543" i="1"/>
  <c r="O543" i="1"/>
  <c r="M543" i="1"/>
  <c r="M572" i="1" s="1"/>
  <c r="L543" i="1"/>
  <c r="K543" i="1"/>
  <c r="H543" i="1"/>
  <c r="G532" i="1"/>
  <c r="M522" i="1"/>
  <c r="L522" i="1"/>
  <c r="M521" i="1"/>
  <c r="L521" i="1"/>
  <c r="M520" i="1"/>
  <c r="L520" i="1"/>
  <c r="M519" i="1"/>
  <c r="L519" i="1"/>
  <c r="U516" i="1"/>
  <c r="M512" i="1" s="1"/>
  <c r="M529" i="1" s="1"/>
  <c r="T516" i="1"/>
  <c r="U515" i="1"/>
  <c r="U514" i="1"/>
  <c r="U513" i="1"/>
  <c r="U512" i="1"/>
  <c r="F512" i="1"/>
  <c r="L512" i="1" s="1"/>
  <c r="M501" i="1"/>
  <c r="L501" i="1"/>
  <c r="M500" i="1"/>
  <c r="L500" i="1"/>
  <c r="M499" i="1"/>
  <c r="L499" i="1"/>
  <c r="M498" i="1"/>
  <c r="L498" i="1"/>
  <c r="R497" i="1"/>
  <c r="L497" i="1"/>
  <c r="M497" i="1" s="1"/>
  <c r="M492" i="1"/>
  <c r="L492" i="1"/>
  <c r="K492" i="1"/>
  <c r="H492" i="1"/>
  <c r="M491" i="1"/>
  <c r="L491" i="1"/>
  <c r="K491" i="1"/>
  <c r="H491" i="1"/>
  <c r="O490" i="1"/>
  <c r="L490" i="1"/>
  <c r="M490" i="1" s="1"/>
  <c r="K490" i="1"/>
  <c r="H490" i="1"/>
  <c r="O489" i="1"/>
  <c r="M489" i="1"/>
  <c r="L489" i="1"/>
  <c r="K489" i="1"/>
  <c r="H489" i="1"/>
  <c r="O488" i="1"/>
  <c r="L488" i="1"/>
  <c r="M488" i="1" s="1"/>
  <c r="K488" i="1"/>
  <c r="H488" i="1"/>
  <c r="O487" i="1"/>
  <c r="M487" i="1"/>
  <c r="L487" i="1"/>
  <c r="K487" i="1"/>
  <c r="H487" i="1"/>
  <c r="R486" i="1"/>
  <c r="O486" i="1"/>
  <c r="M486" i="1"/>
  <c r="L486" i="1"/>
  <c r="K486" i="1"/>
  <c r="H486" i="1"/>
  <c r="R485" i="1"/>
  <c r="O485" i="1"/>
  <c r="M485" i="1"/>
  <c r="L485" i="1"/>
  <c r="K485" i="1"/>
  <c r="H485" i="1"/>
  <c r="R484" i="1"/>
  <c r="O484" i="1"/>
  <c r="M484" i="1"/>
  <c r="L484" i="1"/>
  <c r="K484" i="1"/>
  <c r="H484" i="1"/>
  <c r="R483" i="1"/>
  <c r="O483" i="1"/>
  <c r="M483" i="1"/>
  <c r="L483" i="1"/>
  <c r="K483" i="1"/>
  <c r="H483" i="1"/>
  <c r="R482" i="1"/>
  <c r="O482" i="1"/>
  <c r="M482" i="1"/>
  <c r="L482" i="1"/>
  <c r="K482" i="1"/>
  <c r="H482" i="1"/>
  <c r="R481" i="1"/>
  <c r="O481" i="1"/>
  <c r="M481" i="1"/>
  <c r="L481" i="1"/>
  <c r="K481" i="1"/>
  <c r="H481" i="1"/>
  <c r="O480" i="1"/>
  <c r="L480" i="1"/>
  <c r="M480" i="1" s="1"/>
  <c r="K480" i="1"/>
  <c r="H480" i="1"/>
  <c r="O479" i="1"/>
  <c r="M479" i="1"/>
  <c r="L479" i="1"/>
  <c r="K479" i="1"/>
  <c r="H479" i="1"/>
  <c r="O478" i="1"/>
  <c r="L478" i="1"/>
  <c r="M478" i="1" s="1"/>
  <c r="K478" i="1"/>
  <c r="H478" i="1"/>
  <c r="O477" i="1"/>
  <c r="M477" i="1"/>
  <c r="L477" i="1"/>
  <c r="K477" i="1"/>
  <c r="H477" i="1"/>
  <c r="O476" i="1"/>
  <c r="L476" i="1"/>
  <c r="M476" i="1" s="1"/>
  <c r="K476" i="1"/>
  <c r="H476" i="1"/>
  <c r="O475" i="1"/>
  <c r="M475" i="1"/>
  <c r="L475" i="1"/>
  <c r="K475" i="1"/>
  <c r="H475" i="1"/>
  <c r="O474" i="1"/>
  <c r="L474" i="1"/>
  <c r="M474" i="1" s="1"/>
  <c r="K474" i="1"/>
  <c r="H474" i="1"/>
  <c r="M469" i="1"/>
  <c r="M470" i="1" s="1"/>
  <c r="L469" i="1"/>
  <c r="L464" i="1"/>
  <c r="M464" i="1" s="1"/>
  <c r="K464" i="1"/>
  <c r="H464" i="1"/>
  <c r="L463" i="1"/>
  <c r="M463" i="1" s="1"/>
  <c r="K463" i="1"/>
  <c r="H463" i="1"/>
  <c r="R462" i="1"/>
  <c r="O462" i="1"/>
  <c r="L462" i="1"/>
  <c r="M462" i="1" s="1"/>
  <c r="K462" i="1"/>
  <c r="H462" i="1"/>
  <c r="R461" i="1"/>
  <c r="O461" i="1"/>
  <c r="L461" i="1"/>
  <c r="M461" i="1" s="1"/>
  <c r="K461" i="1"/>
  <c r="H461" i="1"/>
  <c r="R460" i="1"/>
  <c r="O460" i="1"/>
  <c r="L460" i="1"/>
  <c r="M460" i="1" s="1"/>
  <c r="K460" i="1"/>
  <c r="H460" i="1"/>
  <c r="R459" i="1"/>
  <c r="O459" i="1"/>
  <c r="L459" i="1"/>
  <c r="M459" i="1" s="1"/>
  <c r="K459" i="1"/>
  <c r="H459" i="1"/>
  <c r="R458" i="1"/>
  <c r="O458" i="1"/>
  <c r="L458" i="1"/>
  <c r="M458" i="1" s="1"/>
  <c r="K458" i="1"/>
  <c r="H458" i="1"/>
  <c r="R457" i="1"/>
  <c r="O457" i="1"/>
  <c r="L457" i="1"/>
  <c r="M457" i="1" s="1"/>
  <c r="K457" i="1"/>
  <c r="H457" i="1"/>
  <c r="R456" i="1"/>
  <c r="O456" i="1"/>
  <c r="L456" i="1"/>
  <c r="M456" i="1" s="1"/>
  <c r="K456" i="1"/>
  <c r="H456" i="1"/>
  <c r="R455" i="1"/>
  <c r="O455" i="1"/>
  <c r="L455" i="1"/>
  <c r="M455" i="1" s="1"/>
  <c r="K455" i="1"/>
  <c r="H455" i="1"/>
  <c r="R454" i="1"/>
  <c r="O454" i="1"/>
  <c r="L454" i="1"/>
  <c r="M454" i="1" s="1"/>
  <c r="K454" i="1"/>
  <c r="H454" i="1"/>
  <c r="R453" i="1"/>
  <c r="O453" i="1"/>
  <c r="L453" i="1"/>
  <c r="M453" i="1" s="1"/>
  <c r="K453" i="1"/>
  <c r="H453" i="1"/>
  <c r="R452" i="1"/>
  <c r="O452" i="1"/>
  <c r="L452" i="1"/>
  <c r="M452" i="1" s="1"/>
  <c r="K452" i="1"/>
  <c r="H452" i="1"/>
  <c r="R451" i="1"/>
  <c r="O451" i="1"/>
  <c r="L451" i="1"/>
  <c r="M451" i="1" s="1"/>
  <c r="K451" i="1"/>
  <c r="H451" i="1"/>
  <c r="R450" i="1"/>
  <c r="O450" i="1"/>
  <c r="L450" i="1"/>
  <c r="M450" i="1" s="1"/>
  <c r="K450" i="1"/>
  <c r="H450" i="1"/>
  <c r="R449" i="1"/>
  <c r="O449" i="1"/>
  <c r="L449" i="1"/>
  <c r="M449" i="1" s="1"/>
  <c r="K449" i="1"/>
  <c r="H449" i="1"/>
  <c r="R448" i="1"/>
  <c r="O448" i="1"/>
  <c r="L448" i="1"/>
  <c r="M448" i="1" s="1"/>
  <c r="K448" i="1"/>
  <c r="H448" i="1"/>
  <c r="R447" i="1"/>
  <c r="O447" i="1"/>
  <c r="L447" i="1"/>
  <c r="M447" i="1" s="1"/>
  <c r="K447" i="1"/>
  <c r="H447" i="1"/>
  <c r="R446" i="1"/>
  <c r="O446" i="1"/>
  <c r="L446" i="1"/>
  <c r="M446" i="1" s="1"/>
  <c r="K446" i="1"/>
  <c r="H446" i="1"/>
  <c r="R445" i="1"/>
  <c r="O445" i="1"/>
  <c r="L445" i="1"/>
  <c r="M445" i="1" s="1"/>
  <c r="K445" i="1"/>
  <c r="H445" i="1"/>
  <c r="R444" i="1"/>
  <c r="O444" i="1"/>
  <c r="L444" i="1"/>
  <c r="M444" i="1" s="1"/>
  <c r="K444" i="1"/>
  <c r="H444" i="1"/>
  <c r="R443" i="1"/>
  <c r="O443" i="1"/>
  <c r="L443" i="1"/>
  <c r="M443" i="1" s="1"/>
  <c r="K443" i="1"/>
  <c r="H443" i="1"/>
  <c r="R442" i="1"/>
  <c r="O442" i="1"/>
  <c r="L442" i="1"/>
  <c r="M442" i="1" s="1"/>
  <c r="K442" i="1"/>
  <c r="H442" i="1"/>
  <c r="R441" i="1"/>
  <c r="O441" i="1"/>
  <c r="L441" i="1"/>
  <c r="M441" i="1" s="1"/>
  <c r="K441" i="1"/>
  <c r="H441" i="1"/>
  <c r="R440" i="1"/>
  <c r="O440" i="1"/>
  <c r="L440" i="1"/>
  <c r="M440" i="1" s="1"/>
  <c r="K440" i="1"/>
  <c r="H440" i="1"/>
  <c r="R439" i="1"/>
  <c r="O439" i="1"/>
  <c r="L439" i="1"/>
  <c r="M439" i="1" s="1"/>
  <c r="K439" i="1"/>
  <c r="H439" i="1"/>
  <c r="R438" i="1"/>
  <c r="O438" i="1"/>
  <c r="L438" i="1"/>
  <c r="M438" i="1" s="1"/>
  <c r="K438" i="1"/>
  <c r="H438" i="1"/>
  <c r="R437" i="1"/>
  <c r="O437" i="1"/>
  <c r="L437" i="1"/>
  <c r="M437" i="1" s="1"/>
  <c r="K437" i="1"/>
  <c r="H437" i="1"/>
  <c r="R436" i="1"/>
  <c r="O436" i="1"/>
  <c r="L436" i="1"/>
  <c r="M436" i="1" s="1"/>
  <c r="M465" i="1" s="1"/>
  <c r="K436" i="1"/>
  <c r="H436" i="1"/>
  <c r="G425" i="1"/>
  <c r="L415" i="1"/>
  <c r="M415" i="1" s="1"/>
  <c r="L414" i="1"/>
  <c r="M414" i="1" s="1"/>
  <c r="L413" i="1"/>
  <c r="M413" i="1" s="1"/>
  <c r="L412" i="1"/>
  <c r="M412" i="1" s="1"/>
  <c r="T409" i="1"/>
  <c r="F405" i="1" s="1"/>
  <c r="L405" i="1" s="1"/>
  <c r="U408" i="1"/>
  <c r="U407" i="1"/>
  <c r="U406" i="1"/>
  <c r="U405" i="1"/>
  <c r="U409" i="1" s="1"/>
  <c r="M405" i="1" s="1"/>
  <c r="L394" i="1"/>
  <c r="M394" i="1" s="1"/>
  <c r="L393" i="1"/>
  <c r="M393" i="1" s="1"/>
  <c r="L392" i="1"/>
  <c r="M392" i="1" s="1"/>
  <c r="L391" i="1"/>
  <c r="M391" i="1" s="1"/>
  <c r="M400" i="1" s="1"/>
  <c r="R390" i="1"/>
  <c r="M390" i="1"/>
  <c r="L390" i="1"/>
  <c r="L385" i="1"/>
  <c r="M385" i="1" s="1"/>
  <c r="K385" i="1"/>
  <c r="H385" i="1"/>
  <c r="L384" i="1"/>
  <c r="M384" i="1" s="1"/>
  <c r="K384" i="1"/>
  <c r="H384" i="1"/>
  <c r="O383" i="1"/>
  <c r="M383" i="1"/>
  <c r="L383" i="1"/>
  <c r="K383" i="1"/>
  <c r="H383" i="1"/>
  <c r="O382" i="1"/>
  <c r="L382" i="1"/>
  <c r="M382" i="1" s="1"/>
  <c r="K382" i="1"/>
  <c r="H382" i="1"/>
  <c r="O381" i="1"/>
  <c r="M381" i="1"/>
  <c r="L381" i="1"/>
  <c r="K381" i="1"/>
  <c r="H381" i="1"/>
  <c r="O380" i="1"/>
  <c r="L380" i="1"/>
  <c r="M380" i="1" s="1"/>
  <c r="K380" i="1"/>
  <c r="H380" i="1"/>
  <c r="R379" i="1"/>
  <c r="O379" i="1"/>
  <c r="L379" i="1"/>
  <c r="M379" i="1" s="1"/>
  <c r="K379" i="1"/>
  <c r="H379" i="1"/>
  <c r="R378" i="1"/>
  <c r="O378" i="1"/>
  <c r="L378" i="1"/>
  <c r="M378" i="1" s="1"/>
  <c r="K378" i="1"/>
  <c r="H378" i="1"/>
  <c r="R377" i="1"/>
  <c r="O377" i="1"/>
  <c r="L377" i="1"/>
  <c r="M377" i="1" s="1"/>
  <c r="K377" i="1"/>
  <c r="H377" i="1"/>
  <c r="R376" i="1"/>
  <c r="O376" i="1"/>
  <c r="L376" i="1"/>
  <c r="M376" i="1" s="1"/>
  <c r="K376" i="1"/>
  <c r="H376" i="1"/>
  <c r="R375" i="1"/>
  <c r="O375" i="1"/>
  <c r="L375" i="1"/>
  <c r="M375" i="1" s="1"/>
  <c r="K375" i="1"/>
  <c r="H375" i="1"/>
  <c r="R374" i="1"/>
  <c r="O374" i="1"/>
  <c r="L374" i="1"/>
  <c r="M374" i="1" s="1"/>
  <c r="M386" i="1" s="1"/>
  <c r="K374" i="1"/>
  <c r="H374" i="1"/>
  <c r="O373" i="1"/>
  <c r="M373" i="1"/>
  <c r="L373" i="1"/>
  <c r="K373" i="1"/>
  <c r="H373" i="1"/>
  <c r="O372" i="1"/>
  <c r="L372" i="1"/>
  <c r="M372" i="1" s="1"/>
  <c r="K372" i="1"/>
  <c r="H372" i="1"/>
  <c r="O371" i="1"/>
  <c r="M371" i="1"/>
  <c r="L371" i="1"/>
  <c r="K371" i="1"/>
  <c r="H371" i="1"/>
  <c r="O370" i="1"/>
  <c r="L370" i="1"/>
  <c r="M370" i="1" s="1"/>
  <c r="K370" i="1"/>
  <c r="H370" i="1"/>
  <c r="O369" i="1"/>
  <c r="M369" i="1"/>
  <c r="L369" i="1"/>
  <c r="K369" i="1"/>
  <c r="H369" i="1"/>
  <c r="O368" i="1"/>
  <c r="L368" i="1"/>
  <c r="M368" i="1" s="1"/>
  <c r="K368" i="1"/>
  <c r="H368" i="1"/>
  <c r="O367" i="1"/>
  <c r="M367" i="1"/>
  <c r="L367" i="1"/>
  <c r="K367" i="1"/>
  <c r="H367" i="1"/>
  <c r="L362" i="1"/>
  <c r="M362" i="1" s="1"/>
  <c r="M363" i="1" s="1"/>
  <c r="M357" i="1"/>
  <c r="L357" i="1"/>
  <c r="K357" i="1"/>
  <c r="H357" i="1"/>
  <c r="M356" i="1"/>
  <c r="L356" i="1"/>
  <c r="K356" i="1"/>
  <c r="H356" i="1"/>
  <c r="R355" i="1"/>
  <c r="O355" i="1"/>
  <c r="L355" i="1"/>
  <c r="M355" i="1" s="1"/>
  <c r="K355" i="1"/>
  <c r="H355" i="1"/>
  <c r="R354" i="1"/>
  <c r="O354" i="1"/>
  <c r="M354" i="1"/>
  <c r="L354" i="1"/>
  <c r="K354" i="1"/>
  <c r="H354" i="1"/>
  <c r="R353" i="1"/>
  <c r="O353" i="1"/>
  <c r="L353" i="1"/>
  <c r="M353" i="1" s="1"/>
  <c r="K353" i="1"/>
  <c r="H353" i="1"/>
  <c r="R352" i="1"/>
  <c r="O352" i="1"/>
  <c r="M352" i="1"/>
  <c r="L352" i="1"/>
  <c r="K352" i="1"/>
  <c r="H352" i="1"/>
  <c r="R351" i="1"/>
  <c r="O351" i="1"/>
  <c r="L351" i="1"/>
  <c r="M351" i="1" s="1"/>
  <c r="K351" i="1"/>
  <c r="H351" i="1"/>
  <c r="R350" i="1"/>
  <c r="O350" i="1"/>
  <c r="M350" i="1"/>
  <c r="L350" i="1"/>
  <c r="K350" i="1"/>
  <c r="H350" i="1"/>
  <c r="R349" i="1"/>
  <c r="O349" i="1"/>
  <c r="L349" i="1"/>
  <c r="M349" i="1" s="1"/>
  <c r="K349" i="1"/>
  <c r="H349" i="1"/>
  <c r="R348" i="1"/>
  <c r="O348" i="1"/>
  <c r="M348" i="1"/>
  <c r="L348" i="1"/>
  <c r="K348" i="1"/>
  <c r="H348" i="1"/>
  <c r="R347" i="1"/>
  <c r="O347" i="1"/>
  <c r="L347" i="1"/>
  <c r="M347" i="1" s="1"/>
  <c r="K347" i="1"/>
  <c r="H347" i="1"/>
  <c r="R346" i="1"/>
  <c r="O346" i="1"/>
  <c r="M346" i="1"/>
  <c r="L346" i="1"/>
  <c r="K346" i="1"/>
  <c r="H346" i="1"/>
  <c r="R345" i="1"/>
  <c r="O345" i="1"/>
  <c r="L345" i="1"/>
  <c r="M345" i="1" s="1"/>
  <c r="K345" i="1"/>
  <c r="H345" i="1"/>
  <c r="R344" i="1"/>
  <c r="O344" i="1"/>
  <c r="M344" i="1"/>
  <c r="L344" i="1"/>
  <c r="K344" i="1"/>
  <c r="H344" i="1"/>
  <c r="R343" i="1"/>
  <c r="O343" i="1"/>
  <c r="L343" i="1"/>
  <c r="M343" i="1" s="1"/>
  <c r="K343" i="1"/>
  <c r="H343" i="1"/>
  <c r="R342" i="1"/>
  <c r="O342" i="1"/>
  <c r="M342" i="1"/>
  <c r="L342" i="1"/>
  <c r="K342" i="1"/>
  <c r="H342" i="1"/>
  <c r="R341" i="1"/>
  <c r="O341" i="1"/>
  <c r="L341" i="1"/>
  <c r="M341" i="1" s="1"/>
  <c r="K341" i="1"/>
  <c r="H341" i="1"/>
  <c r="R340" i="1"/>
  <c r="O340" i="1"/>
  <c r="M340" i="1"/>
  <c r="L340" i="1"/>
  <c r="K340" i="1"/>
  <c r="H340" i="1"/>
  <c r="R339" i="1"/>
  <c r="O339" i="1"/>
  <c r="L339" i="1"/>
  <c r="M339" i="1" s="1"/>
  <c r="K339" i="1"/>
  <c r="H339" i="1"/>
  <c r="R338" i="1"/>
  <c r="O338" i="1"/>
  <c r="M338" i="1"/>
  <c r="L338" i="1"/>
  <c r="K338" i="1"/>
  <c r="H338" i="1"/>
  <c r="R337" i="1"/>
  <c r="O337" i="1"/>
  <c r="L337" i="1"/>
  <c r="M337" i="1" s="1"/>
  <c r="K337" i="1"/>
  <c r="H337" i="1"/>
  <c r="R336" i="1"/>
  <c r="O336" i="1"/>
  <c r="M336" i="1"/>
  <c r="L336" i="1"/>
  <c r="K336" i="1"/>
  <c r="H336" i="1"/>
  <c r="R335" i="1"/>
  <c r="O335" i="1"/>
  <c r="L335" i="1"/>
  <c r="M335" i="1" s="1"/>
  <c r="K335" i="1"/>
  <c r="H335" i="1"/>
  <c r="R334" i="1"/>
  <c r="O334" i="1"/>
  <c r="M334" i="1"/>
  <c r="L334" i="1"/>
  <c r="K334" i="1"/>
  <c r="H334" i="1"/>
  <c r="R333" i="1"/>
  <c r="O333" i="1"/>
  <c r="L333" i="1"/>
  <c r="M333" i="1" s="1"/>
  <c r="K333" i="1"/>
  <c r="H333" i="1"/>
  <c r="R332" i="1"/>
  <c r="O332" i="1"/>
  <c r="M332" i="1"/>
  <c r="L332" i="1"/>
  <c r="K332" i="1"/>
  <c r="H332" i="1"/>
  <c r="R331" i="1"/>
  <c r="O331" i="1"/>
  <c r="L331" i="1"/>
  <c r="M331" i="1" s="1"/>
  <c r="K331" i="1"/>
  <c r="H331" i="1"/>
  <c r="R330" i="1"/>
  <c r="O330" i="1"/>
  <c r="M330" i="1"/>
  <c r="L330" i="1"/>
  <c r="K330" i="1"/>
  <c r="H330" i="1"/>
  <c r="R329" i="1"/>
  <c r="O329" i="1"/>
  <c r="L329" i="1"/>
  <c r="M329" i="1" s="1"/>
  <c r="K329" i="1"/>
  <c r="H329" i="1"/>
  <c r="G318" i="1"/>
  <c r="L308" i="1"/>
  <c r="M308" i="1" s="1"/>
  <c r="M307" i="1"/>
  <c r="L307" i="1"/>
  <c r="L306" i="1"/>
  <c r="M306" i="1" s="1"/>
  <c r="M305" i="1"/>
  <c r="L305" i="1"/>
  <c r="T302" i="1"/>
  <c r="F298" i="1" s="1"/>
  <c r="L298" i="1" s="1"/>
  <c r="U301" i="1"/>
  <c r="U300" i="1"/>
  <c r="U299" i="1"/>
  <c r="U298" i="1"/>
  <c r="U302" i="1" s="1"/>
  <c r="M298" i="1"/>
  <c r="M287" i="1"/>
  <c r="L287" i="1"/>
  <c r="L286" i="1"/>
  <c r="M286" i="1" s="1"/>
  <c r="M285" i="1"/>
  <c r="L285" i="1"/>
  <c r="L284" i="1"/>
  <c r="M284" i="1" s="1"/>
  <c r="R283" i="1"/>
  <c r="L283" i="1"/>
  <c r="M283" i="1" s="1"/>
  <c r="M278" i="1"/>
  <c r="L278" i="1"/>
  <c r="K278" i="1"/>
  <c r="H278" i="1"/>
  <c r="M277" i="1"/>
  <c r="L277" i="1"/>
  <c r="K277" i="1"/>
  <c r="H277" i="1"/>
  <c r="O276" i="1"/>
  <c r="L276" i="1"/>
  <c r="M276" i="1" s="1"/>
  <c r="K276" i="1"/>
  <c r="H276" i="1"/>
  <c r="O275" i="1"/>
  <c r="L275" i="1"/>
  <c r="M275" i="1" s="1"/>
  <c r="K275" i="1"/>
  <c r="H275" i="1"/>
  <c r="O274" i="1"/>
  <c r="L274" i="1"/>
  <c r="M274" i="1" s="1"/>
  <c r="K274" i="1"/>
  <c r="H274" i="1"/>
  <c r="O273" i="1"/>
  <c r="M273" i="1"/>
  <c r="L273" i="1"/>
  <c r="K273" i="1"/>
  <c r="H273" i="1"/>
  <c r="R272" i="1"/>
  <c r="O272" i="1"/>
  <c r="L272" i="1"/>
  <c r="M272" i="1" s="1"/>
  <c r="K272" i="1"/>
  <c r="H272" i="1"/>
  <c r="R271" i="1"/>
  <c r="O271" i="1"/>
  <c r="M271" i="1"/>
  <c r="L271" i="1"/>
  <c r="K271" i="1"/>
  <c r="H271" i="1"/>
  <c r="R270" i="1"/>
  <c r="O270" i="1"/>
  <c r="L270" i="1"/>
  <c r="M270" i="1" s="1"/>
  <c r="K270" i="1"/>
  <c r="H270" i="1"/>
  <c r="R269" i="1"/>
  <c r="O269" i="1"/>
  <c r="M269" i="1"/>
  <c r="L269" i="1"/>
  <c r="K269" i="1"/>
  <c r="H269" i="1"/>
  <c r="R268" i="1"/>
  <c r="O268" i="1"/>
  <c r="L268" i="1"/>
  <c r="M268" i="1" s="1"/>
  <c r="K268" i="1"/>
  <c r="H268" i="1"/>
  <c r="R267" i="1"/>
  <c r="O267" i="1"/>
  <c r="M267" i="1"/>
  <c r="L267" i="1"/>
  <c r="K267" i="1"/>
  <c r="H267" i="1"/>
  <c r="O266" i="1"/>
  <c r="L266" i="1"/>
  <c r="M266" i="1" s="1"/>
  <c r="K266" i="1"/>
  <c r="H266" i="1"/>
  <c r="O265" i="1"/>
  <c r="L265" i="1"/>
  <c r="M265" i="1" s="1"/>
  <c r="K265" i="1"/>
  <c r="H265" i="1"/>
  <c r="O264" i="1"/>
  <c r="L264" i="1"/>
  <c r="M264" i="1" s="1"/>
  <c r="K264" i="1"/>
  <c r="H264" i="1"/>
  <c r="O263" i="1"/>
  <c r="M263" i="1"/>
  <c r="L263" i="1"/>
  <c r="K263" i="1"/>
  <c r="H263" i="1"/>
  <c r="O262" i="1"/>
  <c r="L262" i="1"/>
  <c r="M262" i="1" s="1"/>
  <c r="K262" i="1"/>
  <c r="H262" i="1"/>
  <c r="O261" i="1"/>
  <c r="L261" i="1"/>
  <c r="M261" i="1" s="1"/>
  <c r="K261" i="1"/>
  <c r="H261" i="1"/>
  <c r="O260" i="1"/>
  <c r="L260" i="1"/>
  <c r="M260" i="1" s="1"/>
  <c r="M279" i="1" s="1"/>
  <c r="K260" i="1"/>
  <c r="H260" i="1"/>
  <c r="M255" i="1"/>
  <c r="M256" i="1" s="1"/>
  <c r="L255" i="1"/>
  <c r="L250" i="1"/>
  <c r="M250" i="1" s="1"/>
  <c r="K250" i="1"/>
  <c r="H250" i="1"/>
  <c r="L249" i="1"/>
  <c r="M249" i="1" s="1"/>
  <c r="K249" i="1"/>
  <c r="H249" i="1"/>
  <c r="R248" i="1"/>
  <c r="O248" i="1"/>
  <c r="L248" i="1"/>
  <c r="M248" i="1" s="1"/>
  <c r="K248" i="1"/>
  <c r="H248" i="1"/>
  <c r="R247" i="1"/>
  <c r="O247" i="1"/>
  <c r="L247" i="1"/>
  <c r="M247" i="1" s="1"/>
  <c r="K247" i="1"/>
  <c r="H247" i="1"/>
  <c r="R246" i="1"/>
  <c r="O246" i="1"/>
  <c r="L246" i="1"/>
  <c r="M246" i="1" s="1"/>
  <c r="K246" i="1"/>
  <c r="H246" i="1"/>
  <c r="R245" i="1"/>
  <c r="O245" i="1"/>
  <c r="L245" i="1"/>
  <c r="M245" i="1" s="1"/>
  <c r="K245" i="1"/>
  <c r="H245" i="1"/>
  <c r="R244" i="1"/>
  <c r="O244" i="1"/>
  <c r="M244" i="1"/>
  <c r="L244" i="1"/>
  <c r="K244" i="1"/>
  <c r="H244" i="1"/>
  <c r="R243" i="1"/>
  <c r="O243" i="1"/>
  <c r="L243" i="1"/>
  <c r="M243" i="1" s="1"/>
  <c r="K243" i="1"/>
  <c r="H243" i="1"/>
  <c r="R242" i="1"/>
  <c r="O242" i="1"/>
  <c r="M242" i="1"/>
  <c r="L242" i="1"/>
  <c r="K242" i="1"/>
  <c r="H242" i="1"/>
  <c r="R241" i="1"/>
  <c r="O241" i="1"/>
  <c r="L241" i="1"/>
  <c r="M241" i="1" s="1"/>
  <c r="K241" i="1"/>
  <c r="H241" i="1"/>
  <c r="R240" i="1"/>
  <c r="O240" i="1"/>
  <c r="M240" i="1"/>
  <c r="L240" i="1"/>
  <c r="K240" i="1"/>
  <c r="H240" i="1"/>
  <c r="R239" i="1"/>
  <c r="O239" i="1"/>
  <c r="L239" i="1"/>
  <c r="M239" i="1" s="1"/>
  <c r="K239" i="1"/>
  <c r="H239" i="1"/>
  <c r="R238" i="1"/>
  <c r="O238" i="1"/>
  <c r="M238" i="1"/>
  <c r="L238" i="1"/>
  <c r="K238" i="1"/>
  <c r="H238" i="1"/>
  <c r="R237" i="1"/>
  <c r="O237" i="1"/>
  <c r="L237" i="1"/>
  <c r="M237" i="1" s="1"/>
  <c r="K237" i="1"/>
  <c r="H237" i="1"/>
  <c r="R236" i="1"/>
  <c r="O236" i="1"/>
  <c r="M236" i="1"/>
  <c r="L236" i="1"/>
  <c r="K236" i="1"/>
  <c r="H236" i="1"/>
  <c r="R235" i="1"/>
  <c r="O235" i="1"/>
  <c r="L235" i="1"/>
  <c r="M235" i="1" s="1"/>
  <c r="K235" i="1"/>
  <c r="H235" i="1"/>
  <c r="R234" i="1"/>
  <c r="O234" i="1"/>
  <c r="M234" i="1"/>
  <c r="L234" i="1"/>
  <c r="K234" i="1"/>
  <c r="H234" i="1"/>
  <c r="R233" i="1"/>
  <c r="O233" i="1"/>
  <c r="L233" i="1"/>
  <c r="M233" i="1" s="1"/>
  <c r="K233" i="1"/>
  <c r="H233" i="1"/>
  <c r="R232" i="1"/>
  <c r="O232" i="1"/>
  <c r="M232" i="1"/>
  <c r="L232" i="1"/>
  <c r="K232" i="1"/>
  <c r="H232" i="1"/>
  <c r="R231" i="1"/>
  <c r="O231" i="1"/>
  <c r="L231" i="1"/>
  <c r="M231" i="1" s="1"/>
  <c r="K231" i="1"/>
  <c r="H231" i="1"/>
  <c r="R230" i="1"/>
  <c r="O230" i="1"/>
  <c r="M230" i="1"/>
  <c r="L230" i="1"/>
  <c r="K230" i="1"/>
  <c r="H230" i="1"/>
  <c r="R229" i="1"/>
  <c r="O229" i="1"/>
  <c r="L229" i="1"/>
  <c r="M229" i="1" s="1"/>
  <c r="K229" i="1"/>
  <c r="H229" i="1"/>
  <c r="R228" i="1"/>
  <c r="O228" i="1"/>
  <c r="M228" i="1"/>
  <c r="L228" i="1"/>
  <c r="K228" i="1"/>
  <c r="H228" i="1"/>
  <c r="R227" i="1"/>
  <c r="O227" i="1"/>
  <c r="L227" i="1"/>
  <c r="M227" i="1" s="1"/>
  <c r="K227" i="1"/>
  <c r="H227" i="1"/>
  <c r="R226" i="1"/>
  <c r="O226" i="1"/>
  <c r="M226" i="1"/>
  <c r="L226" i="1"/>
  <c r="K226" i="1"/>
  <c r="H226" i="1"/>
  <c r="R225" i="1"/>
  <c r="O225" i="1"/>
  <c r="L225" i="1"/>
  <c r="M225" i="1" s="1"/>
  <c r="K225" i="1"/>
  <c r="H225" i="1"/>
  <c r="R224" i="1"/>
  <c r="O224" i="1"/>
  <c r="M224" i="1"/>
  <c r="L224" i="1"/>
  <c r="K224" i="1"/>
  <c r="H224" i="1"/>
  <c r="R223" i="1"/>
  <c r="O223" i="1"/>
  <c r="L223" i="1"/>
  <c r="M223" i="1" s="1"/>
  <c r="K223" i="1"/>
  <c r="H223" i="1"/>
  <c r="R222" i="1"/>
  <c r="O222" i="1"/>
  <c r="M222" i="1"/>
  <c r="L222" i="1"/>
  <c r="K222" i="1"/>
  <c r="H222" i="1"/>
  <c r="G211" i="1"/>
  <c r="M208" i="1"/>
  <c r="M201" i="1"/>
  <c r="L201" i="1"/>
  <c r="L200" i="1"/>
  <c r="M200" i="1" s="1"/>
  <c r="M199" i="1"/>
  <c r="L199" i="1"/>
  <c r="L198" i="1"/>
  <c r="M198" i="1" s="1"/>
  <c r="U195" i="1"/>
  <c r="M191" i="1" s="1"/>
  <c r="T195" i="1"/>
  <c r="U194" i="1"/>
  <c r="U193" i="1"/>
  <c r="U192" i="1"/>
  <c r="U191" i="1"/>
  <c r="L191" i="1"/>
  <c r="F191" i="1"/>
  <c r="L180" i="1"/>
  <c r="M180" i="1" s="1"/>
  <c r="M179" i="1"/>
  <c r="L179" i="1"/>
  <c r="L178" i="1"/>
  <c r="M178" i="1" s="1"/>
  <c r="M177" i="1"/>
  <c r="L177" i="1"/>
  <c r="R176" i="1"/>
  <c r="M176" i="1"/>
  <c r="L176" i="1"/>
  <c r="L171" i="1"/>
  <c r="M171" i="1" s="1"/>
  <c r="K171" i="1"/>
  <c r="H171" i="1"/>
  <c r="L170" i="1"/>
  <c r="M170" i="1" s="1"/>
  <c r="K170" i="1"/>
  <c r="H170" i="1"/>
  <c r="O169" i="1"/>
  <c r="M169" i="1"/>
  <c r="L169" i="1"/>
  <c r="K169" i="1"/>
  <c r="H169" i="1"/>
  <c r="O168" i="1"/>
  <c r="M168" i="1"/>
  <c r="L168" i="1"/>
  <c r="K168" i="1"/>
  <c r="H168" i="1"/>
  <c r="O167" i="1"/>
  <c r="M167" i="1"/>
  <c r="L167" i="1"/>
  <c r="K167" i="1"/>
  <c r="H167" i="1"/>
  <c r="O166" i="1"/>
  <c r="L166" i="1"/>
  <c r="M166" i="1" s="1"/>
  <c r="K166" i="1"/>
  <c r="H166" i="1"/>
  <c r="R165" i="1"/>
  <c r="O165" i="1"/>
  <c r="M165" i="1"/>
  <c r="L165" i="1"/>
  <c r="K165" i="1"/>
  <c r="H165" i="1"/>
  <c r="R164" i="1"/>
  <c r="O164" i="1"/>
  <c r="L164" i="1"/>
  <c r="M164" i="1" s="1"/>
  <c r="K164" i="1"/>
  <c r="H164" i="1"/>
  <c r="R163" i="1"/>
  <c r="O163" i="1"/>
  <c r="M163" i="1"/>
  <c r="L163" i="1"/>
  <c r="K163" i="1"/>
  <c r="H163" i="1"/>
  <c r="R162" i="1"/>
  <c r="O162" i="1"/>
  <c r="L162" i="1"/>
  <c r="M162" i="1" s="1"/>
  <c r="K162" i="1"/>
  <c r="H162" i="1"/>
  <c r="R161" i="1"/>
  <c r="O161" i="1"/>
  <c r="L161" i="1"/>
  <c r="M161" i="1" s="1"/>
  <c r="K161" i="1"/>
  <c r="H161" i="1"/>
  <c r="R160" i="1"/>
  <c r="O160" i="1"/>
  <c r="L160" i="1"/>
  <c r="M160" i="1" s="1"/>
  <c r="K160" i="1"/>
  <c r="H160" i="1"/>
  <c r="O159" i="1"/>
  <c r="M159" i="1"/>
  <c r="L159" i="1"/>
  <c r="K159" i="1"/>
  <c r="H159" i="1"/>
  <c r="O158" i="1"/>
  <c r="L158" i="1"/>
  <c r="M158" i="1" s="1"/>
  <c r="K158" i="1"/>
  <c r="H158" i="1"/>
  <c r="O157" i="1"/>
  <c r="M157" i="1"/>
  <c r="L157" i="1"/>
  <c r="K157" i="1"/>
  <c r="H157" i="1"/>
  <c r="O156" i="1"/>
  <c r="L156" i="1"/>
  <c r="M156" i="1" s="1"/>
  <c r="K156" i="1"/>
  <c r="H156" i="1"/>
  <c r="O155" i="1"/>
  <c r="M155" i="1"/>
  <c r="L155" i="1"/>
  <c r="K155" i="1"/>
  <c r="H155" i="1"/>
  <c r="O154" i="1"/>
  <c r="L154" i="1"/>
  <c r="M154" i="1" s="1"/>
  <c r="K154" i="1"/>
  <c r="H154" i="1"/>
  <c r="O153" i="1"/>
  <c r="M153" i="1"/>
  <c r="L153" i="1"/>
  <c r="K153" i="1"/>
  <c r="H153" i="1"/>
  <c r="L148" i="1"/>
  <c r="M148" i="1" s="1"/>
  <c r="M149" i="1" s="1"/>
  <c r="M143" i="1"/>
  <c r="L143" i="1"/>
  <c r="K143" i="1"/>
  <c r="H143" i="1"/>
  <c r="M142" i="1"/>
  <c r="L142" i="1"/>
  <c r="K142" i="1"/>
  <c r="H142" i="1"/>
  <c r="R141" i="1"/>
  <c r="O141" i="1"/>
  <c r="M141" i="1"/>
  <c r="L141" i="1"/>
  <c r="K141" i="1"/>
  <c r="H141" i="1"/>
  <c r="R140" i="1"/>
  <c r="O140" i="1"/>
  <c r="M140" i="1"/>
  <c r="L140" i="1"/>
  <c r="K140" i="1"/>
  <c r="H140" i="1"/>
  <c r="R139" i="1"/>
  <c r="O139" i="1"/>
  <c r="M139" i="1"/>
  <c r="L139" i="1"/>
  <c r="K139" i="1"/>
  <c r="H139" i="1"/>
  <c r="R138" i="1"/>
  <c r="O138" i="1"/>
  <c r="M138" i="1"/>
  <c r="L138" i="1"/>
  <c r="K138" i="1"/>
  <c r="H138" i="1"/>
  <c r="R137" i="1"/>
  <c r="O137" i="1"/>
  <c r="M137" i="1"/>
  <c r="L137" i="1"/>
  <c r="K137" i="1"/>
  <c r="H137" i="1"/>
  <c r="R136" i="1"/>
  <c r="O136" i="1"/>
  <c r="M136" i="1"/>
  <c r="L136" i="1"/>
  <c r="K136" i="1"/>
  <c r="H136" i="1"/>
  <c r="R135" i="1"/>
  <c r="O135" i="1"/>
  <c r="M135" i="1"/>
  <c r="L135" i="1"/>
  <c r="K135" i="1"/>
  <c r="H135" i="1"/>
  <c r="R134" i="1"/>
  <c r="O134" i="1"/>
  <c r="M134" i="1"/>
  <c r="L134" i="1"/>
  <c r="K134" i="1"/>
  <c r="H134" i="1"/>
  <c r="R133" i="1"/>
  <c r="O133" i="1"/>
  <c r="M133" i="1"/>
  <c r="L133" i="1"/>
  <c r="K133" i="1"/>
  <c r="H133" i="1"/>
  <c r="R132" i="1"/>
  <c r="O132" i="1"/>
  <c r="M132" i="1"/>
  <c r="L132" i="1"/>
  <c r="K132" i="1"/>
  <c r="H132" i="1"/>
  <c r="R131" i="1"/>
  <c r="O131" i="1"/>
  <c r="M131" i="1"/>
  <c r="L131" i="1"/>
  <c r="K131" i="1"/>
  <c r="H131" i="1"/>
  <c r="R130" i="1"/>
  <c r="O130" i="1"/>
  <c r="M130" i="1"/>
  <c r="L130" i="1"/>
  <c r="K130" i="1"/>
  <c r="H130" i="1"/>
  <c r="R129" i="1"/>
  <c r="O129" i="1"/>
  <c r="M129" i="1"/>
  <c r="L129" i="1"/>
  <c r="K129" i="1"/>
  <c r="H129" i="1"/>
  <c r="R128" i="1"/>
  <c r="O128" i="1"/>
  <c r="M128" i="1"/>
  <c r="L128" i="1"/>
  <c r="K128" i="1"/>
  <c r="H128" i="1"/>
  <c r="R127" i="1"/>
  <c r="O127" i="1"/>
  <c r="M127" i="1"/>
  <c r="L127" i="1"/>
  <c r="K127" i="1"/>
  <c r="H127" i="1"/>
  <c r="R126" i="1"/>
  <c r="O126" i="1"/>
  <c r="M126" i="1"/>
  <c r="L126" i="1"/>
  <c r="K126" i="1"/>
  <c r="H126" i="1"/>
  <c r="R125" i="1"/>
  <c r="O125" i="1"/>
  <c r="M125" i="1"/>
  <c r="L125" i="1"/>
  <c r="K125" i="1"/>
  <c r="H125" i="1"/>
  <c r="R124" i="1"/>
  <c r="O124" i="1"/>
  <c r="M124" i="1"/>
  <c r="L124" i="1"/>
  <c r="K124" i="1"/>
  <c r="H124" i="1"/>
  <c r="R123" i="1"/>
  <c r="O123" i="1"/>
  <c r="M123" i="1"/>
  <c r="L123" i="1"/>
  <c r="K123" i="1"/>
  <c r="H123" i="1"/>
  <c r="R122" i="1"/>
  <c r="O122" i="1"/>
  <c r="L122" i="1"/>
  <c r="M122" i="1" s="1"/>
  <c r="K122" i="1"/>
  <c r="H122" i="1"/>
  <c r="R121" i="1"/>
  <c r="O121" i="1"/>
  <c r="M121" i="1"/>
  <c r="L121" i="1"/>
  <c r="K121" i="1"/>
  <c r="H121" i="1"/>
  <c r="R120" i="1"/>
  <c r="O120" i="1"/>
  <c r="L120" i="1"/>
  <c r="M120" i="1" s="1"/>
  <c r="K120" i="1"/>
  <c r="H120" i="1"/>
  <c r="R119" i="1"/>
  <c r="O119" i="1"/>
  <c r="M119" i="1"/>
  <c r="L119" i="1"/>
  <c r="K119" i="1"/>
  <c r="H119" i="1"/>
  <c r="R118" i="1"/>
  <c r="O118" i="1"/>
  <c r="L118" i="1"/>
  <c r="M118" i="1" s="1"/>
  <c r="K118" i="1"/>
  <c r="H118" i="1"/>
  <c r="R117" i="1"/>
  <c r="O117" i="1"/>
  <c r="M117" i="1"/>
  <c r="L117" i="1"/>
  <c r="K117" i="1"/>
  <c r="H117" i="1"/>
  <c r="R116" i="1"/>
  <c r="O116" i="1"/>
  <c r="L116" i="1"/>
  <c r="M116" i="1" s="1"/>
  <c r="K116" i="1"/>
  <c r="H116" i="1"/>
  <c r="R115" i="1"/>
  <c r="O115" i="1"/>
  <c r="M115" i="1"/>
  <c r="M144" i="1" s="1"/>
  <c r="L115" i="1"/>
  <c r="K115" i="1"/>
  <c r="H115" i="1"/>
  <c r="G104" i="1"/>
  <c r="M94" i="1"/>
  <c r="L94" i="1"/>
  <c r="L93" i="1"/>
  <c r="M93" i="1" s="1"/>
  <c r="M92" i="1"/>
  <c r="L92" i="1"/>
  <c r="L91" i="1"/>
  <c r="M91" i="1" s="1"/>
  <c r="U88" i="1"/>
  <c r="M84" i="1" s="1"/>
  <c r="T88" i="1"/>
  <c r="U87" i="1"/>
  <c r="U86" i="1"/>
  <c r="U85" i="1"/>
  <c r="U84" i="1"/>
  <c r="F84" i="1"/>
  <c r="L84" i="1" s="1"/>
  <c r="L73" i="1"/>
  <c r="M73" i="1" s="1"/>
  <c r="M72" i="1"/>
  <c r="L72" i="1"/>
  <c r="L71" i="1"/>
  <c r="M71" i="1" s="1"/>
  <c r="M70" i="1"/>
  <c r="L70" i="1"/>
  <c r="R69" i="1"/>
  <c r="L69" i="1"/>
  <c r="M69" i="1" s="1"/>
  <c r="L64" i="1"/>
  <c r="M64" i="1" s="1"/>
  <c r="K64" i="1"/>
  <c r="H64" i="1"/>
  <c r="L63" i="1"/>
  <c r="M63" i="1" s="1"/>
  <c r="K63" i="1"/>
  <c r="H63" i="1"/>
  <c r="O62" i="1"/>
  <c r="L62" i="1"/>
  <c r="M62" i="1" s="1"/>
  <c r="K62" i="1"/>
  <c r="H62" i="1"/>
  <c r="O61" i="1"/>
  <c r="M61" i="1"/>
  <c r="L61" i="1"/>
  <c r="K61" i="1"/>
  <c r="H61" i="1"/>
  <c r="O60" i="1"/>
  <c r="M60" i="1"/>
  <c r="L60" i="1"/>
  <c r="K60" i="1"/>
  <c r="H60" i="1"/>
  <c r="O59" i="1"/>
  <c r="L59" i="1"/>
  <c r="M59" i="1" s="1"/>
  <c r="K59" i="1"/>
  <c r="H59" i="1"/>
  <c r="R58" i="1"/>
  <c r="O58" i="1"/>
  <c r="L58" i="1"/>
  <c r="M58" i="1" s="1"/>
  <c r="K58" i="1"/>
  <c r="H58" i="1"/>
  <c r="R57" i="1"/>
  <c r="O57" i="1"/>
  <c r="L57" i="1"/>
  <c r="M57" i="1" s="1"/>
  <c r="K57" i="1"/>
  <c r="H57" i="1"/>
  <c r="R56" i="1"/>
  <c r="O56" i="1"/>
  <c r="M56" i="1"/>
  <c r="L56" i="1"/>
  <c r="K56" i="1"/>
  <c r="H56" i="1"/>
  <c r="R55" i="1"/>
  <c r="O55" i="1"/>
  <c r="L55" i="1"/>
  <c r="M55" i="1" s="1"/>
  <c r="K55" i="1"/>
  <c r="H55" i="1"/>
  <c r="R54" i="1"/>
  <c r="O54" i="1"/>
  <c r="M54" i="1"/>
  <c r="L54" i="1"/>
  <c r="K54" i="1"/>
  <c r="H54" i="1"/>
  <c r="R53" i="1"/>
  <c r="O53" i="1"/>
  <c r="L53" i="1"/>
  <c r="M53" i="1" s="1"/>
  <c r="K53" i="1"/>
  <c r="H53" i="1"/>
  <c r="O52" i="1"/>
  <c r="M52" i="1"/>
  <c r="L52" i="1"/>
  <c r="K52" i="1"/>
  <c r="H52" i="1"/>
  <c r="O51" i="1"/>
  <c r="M51" i="1"/>
  <c r="L51" i="1"/>
  <c r="K51" i="1"/>
  <c r="H51" i="1"/>
  <c r="O50" i="1"/>
  <c r="L50" i="1"/>
  <c r="M50" i="1" s="1"/>
  <c r="K50" i="1"/>
  <c r="H50" i="1"/>
  <c r="O49" i="1"/>
  <c r="L49" i="1"/>
  <c r="M49" i="1" s="1"/>
  <c r="K49" i="1"/>
  <c r="H49" i="1"/>
  <c r="O48" i="1"/>
  <c r="M48" i="1"/>
  <c r="L48" i="1"/>
  <c r="K48" i="1"/>
  <c r="H48" i="1"/>
  <c r="O47" i="1"/>
  <c r="M47" i="1"/>
  <c r="L47" i="1"/>
  <c r="K47" i="1"/>
  <c r="H47" i="1"/>
  <c r="O46" i="1"/>
  <c r="L46" i="1"/>
  <c r="M46" i="1" s="1"/>
  <c r="K46" i="1"/>
  <c r="H46" i="1"/>
  <c r="L41" i="1"/>
  <c r="M41" i="1" s="1"/>
  <c r="M42" i="1" s="1"/>
  <c r="L36" i="1"/>
  <c r="M36" i="1" s="1"/>
  <c r="K36" i="1"/>
  <c r="H36" i="1"/>
  <c r="L35" i="1"/>
  <c r="M35" i="1" s="1"/>
  <c r="K35" i="1"/>
  <c r="H35" i="1"/>
  <c r="R34" i="1"/>
  <c r="O34" i="1"/>
  <c r="M34" i="1"/>
  <c r="L34" i="1"/>
  <c r="K34" i="1"/>
  <c r="H34" i="1"/>
  <c r="R33" i="1"/>
  <c r="O33" i="1"/>
  <c r="L33" i="1"/>
  <c r="M33" i="1" s="1"/>
  <c r="K33" i="1"/>
  <c r="H33" i="1"/>
  <c r="R32" i="1"/>
  <c r="O32" i="1"/>
  <c r="M32" i="1"/>
  <c r="L32" i="1"/>
  <c r="K32" i="1"/>
  <c r="H32" i="1"/>
  <c r="R31" i="1"/>
  <c r="O31" i="1"/>
  <c r="L31" i="1"/>
  <c r="M31" i="1" s="1"/>
  <c r="K31" i="1"/>
  <c r="H31" i="1"/>
  <c r="R30" i="1"/>
  <c r="O30" i="1"/>
  <c r="M30" i="1"/>
  <c r="L30" i="1"/>
  <c r="K30" i="1"/>
  <c r="H30" i="1"/>
  <c r="R29" i="1"/>
  <c r="O29" i="1"/>
  <c r="L29" i="1"/>
  <c r="M29" i="1" s="1"/>
  <c r="K29" i="1"/>
  <c r="H29" i="1"/>
  <c r="R28" i="1"/>
  <c r="O28" i="1"/>
  <c r="M28" i="1"/>
  <c r="L28" i="1"/>
  <c r="K28" i="1"/>
  <c r="H28" i="1"/>
  <c r="R27" i="1"/>
  <c r="O27" i="1"/>
  <c r="L27" i="1"/>
  <c r="M27" i="1" s="1"/>
  <c r="K27" i="1"/>
  <c r="H27" i="1"/>
  <c r="R26" i="1"/>
  <c r="O26" i="1"/>
  <c r="M26" i="1"/>
  <c r="L26" i="1"/>
  <c r="K26" i="1"/>
  <c r="H26" i="1"/>
  <c r="R25" i="1"/>
  <c r="O25" i="1"/>
  <c r="L25" i="1"/>
  <c r="M25" i="1" s="1"/>
  <c r="K25" i="1"/>
  <c r="H25" i="1"/>
  <c r="R24" i="1"/>
  <c r="O24" i="1"/>
  <c r="M24" i="1"/>
  <c r="L24" i="1"/>
  <c r="K24" i="1"/>
  <c r="H24" i="1"/>
  <c r="R23" i="1"/>
  <c r="O23" i="1"/>
  <c r="L23" i="1"/>
  <c r="M23" i="1" s="1"/>
  <c r="K23" i="1"/>
  <c r="H23" i="1"/>
  <c r="R22" i="1"/>
  <c r="O22" i="1"/>
  <c r="M22" i="1"/>
  <c r="L22" i="1"/>
  <c r="K22" i="1"/>
  <c r="H22" i="1"/>
  <c r="R21" i="1"/>
  <c r="O21" i="1"/>
  <c r="L21" i="1"/>
  <c r="M21" i="1" s="1"/>
  <c r="K21" i="1"/>
  <c r="H21" i="1"/>
  <c r="R20" i="1"/>
  <c r="O20" i="1"/>
  <c r="M20" i="1"/>
  <c r="L20" i="1"/>
  <c r="K20" i="1"/>
  <c r="H20" i="1"/>
  <c r="R19" i="1"/>
  <c r="O19" i="1"/>
  <c r="L19" i="1"/>
  <c r="M19" i="1" s="1"/>
  <c r="K19" i="1"/>
  <c r="H19" i="1"/>
  <c r="R18" i="1"/>
  <c r="O18" i="1"/>
  <c r="M18" i="1"/>
  <c r="L18" i="1"/>
  <c r="K18" i="1"/>
  <c r="H18" i="1"/>
  <c r="R17" i="1"/>
  <c r="O17" i="1"/>
  <c r="L17" i="1"/>
  <c r="M17" i="1" s="1"/>
  <c r="K17" i="1"/>
  <c r="H17" i="1"/>
  <c r="R16" i="1"/>
  <c r="O16" i="1"/>
  <c r="M16" i="1"/>
  <c r="L16" i="1"/>
  <c r="K16" i="1"/>
  <c r="H16" i="1"/>
  <c r="R15" i="1"/>
  <c r="O15" i="1"/>
  <c r="L15" i="1"/>
  <c r="M15" i="1" s="1"/>
  <c r="K15" i="1"/>
  <c r="H15" i="1"/>
  <c r="R14" i="1"/>
  <c r="O14" i="1"/>
  <c r="M14" i="1"/>
  <c r="L14" i="1"/>
  <c r="K14" i="1"/>
  <c r="H14" i="1"/>
  <c r="R13" i="1"/>
  <c r="O13" i="1"/>
  <c r="L13" i="1"/>
  <c r="M13" i="1" s="1"/>
  <c r="K13" i="1"/>
  <c r="H13" i="1"/>
  <c r="R12" i="1"/>
  <c r="O12" i="1"/>
  <c r="M12" i="1"/>
  <c r="L12" i="1"/>
  <c r="K12" i="1"/>
  <c r="H12" i="1"/>
  <c r="R11" i="1"/>
  <c r="O11" i="1"/>
  <c r="L11" i="1"/>
  <c r="M11" i="1" s="1"/>
  <c r="K11" i="1"/>
  <c r="R10" i="1"/>
  <c r="O10" i="1"/>
  <c r="M10" i="1"/>
  <c r="L10" i="1"/>
  <c r="K10" i="1"/>
  <c r="H10" i="1"/>
  <c r="R9" i="1"/>
  <c r="O9" i="1"/>
  <c r="L9" i="1"/>
  <c r="M9" i="1" s="1"/>
  <c r="H9" i="1"/>
  <c r="R8" i="1"/>
  <c r="O8" i="1"/>
  <c r="M8" i="1"/>
  <c r="L8" i="1"/>
  <c r="K8" i="1"/>
  <c r="H8" i="1"/>
  <c r="M101" i="1" l="1"/>
  <c r="M65" i="1"/>
  <c r="M37" i="1"/>
  <c r="M102" i="1" s="1"/>
  <c r="M293" i="1"/>
  <c r="M315" i="1"/>
  <c r="M422" i="1"/>
  <c r="M507" i="1"/>
  <c r="M79" i="1"/>
  <c r="M186" i="1"/>
  <c r="M251" i="1"/>
  <c r="M316" i="1" s="1"/>
  <c r="M358" i="1"/>
  <c r="M423" i="1" s="1"/>
  <c r="M493" i="1"/>
  <c r="M530" i="1" s="1"/>
  <c r="M600" i="1"/>
  <c r="M637" i="1" s="1"/>
  <c r="M614" i="1"/>
  <c r="M172" i="1"/>
  <c r="M209" i="1" s="1"/>
  <c r="M643" i="1" l="1"/>
</calcChain>
</file>

<file path=xl/comments1.xml><?xml version="1.0" encoding="utf-8"?>
<comments xmlns="http://schemas.openxmlformats.org/spreadsheetml/2006/main">
  <authors>
    <author>C14-1498</author>
    <author>SG17213のC20-3041</author>
    <author>Chihiro Morimoto</author>
  </authors>
  <commentList>
    <comment ref="F8" authorId="0" shapeId="0">
      <text>
        <r>
          <rPr>
            <b/>
            <sz val="10"/>
            <color indexed="81"/>
            <rFont val="游ゴシック"/>
            <family val="3"/>
            <charset val="128"/>
          </rPr>
          <t>原則、有効数字３桁以上で入力してください。</t>
        </r>
      </text>
    </comment>
    <comment ref="I8" authorId="0" shapeId="0">
      <text>
        <r>
          <rPr>
            <b/>
            <sz val="10"/>
            <color indexed="81"/>
            <rFont val="游ゴシック"/>
            <family val="3"/>
            <charset val="128"/>
          </rPr>
          <t>原則、有効数字３桁以上で入力してください。</t>
        </r>
      </text>
    </comment>
    <comment ref="F9" authorId="0" shapeId="0">
      <text>
        <r>
          <rPr>
            <b/>
            <sz val="10"/>
            <color indexed="81"/>
            <rFont val="游ゴシック"/>
            <family val="3"/>
            <charset val="128"/>
          </rPr>
          <t>原則、有効数字３桁以上で入力してください。</t>
        </r>
      </text>
    </comment>
    <comment ref="I9" authorId="0" shapeId="0">
      <text>
        <r>
          <rPr>
            <b/>
            <sz val="10"/>
            <color indexed="81"/>
            <rFont val="游ゴシック"/>
            <family val="3"/>
            <charset val="128"/>
          </rPr>
          <t>原則、有効数字３桁以上で入力してください。</t>
        </r>
      </text>
    </comment>
    <comment ref="F10" authorId="0" shapeId="0">
      <text>
        <r>
          <rPr>
            <b/>
            <sz val="10"/>
            <color indexed="81"/>
            <rFont val="游ゴシック"/>
            <family val="3"/>
            <charset val="128"/>
          </rPr>
          <t>原則、有効数字３桁以上で入力してください。</t>
        </r>
      </text>
    </comment>
    <comment ref="I10" authorId="0" shapeId="0">
      <text>
        <r>
          <rPr>
            <b/>
            <sz val="10"/>
            <color indexed="81"/>
            <rFont val="游ゴシック"/>
            <family val="3"/>
            <charset val="128"/>
          </rPr>
          <t>原則、有効数字３桁以上で入力してください。</t>
        </r>
      </text>
    </comment>
    <comment ref="F11" authorId="0" shapeId="0">
      <text>
        <r>
          <rPr>
            <b/>
            <sz val="10"/>
            <color indexed="81"/>
            <rFont val="游ゴシック"/>
            <family val="3"/>
            <charset val="128"/>
          </rPr>
          <t>原則、有効数字３桁以上で入力してください。</t>
        </r>
      </text>
    </comment>
    <comment ref="I11" authorId="0" shapeId="0">
      <text>
        <r>
          <rPr>
            <b/>
            <sz val="10"/>
            <color indexed="81"/>
            <rFont val="游ゴシック"/>
            <family val="3"/>
            <charset val="128"/>
          </rPr>
          <t>原則、有効数字３桁以上で入力してください。</t>
        </r>
      </text>
    </comment>
    <comment ref="F12" authorId="0" shapeId="0">
      <text>
        <r>
          <rPr>
            <b/>
            <sz val="10"/>
            <color indexed="81"/>
            <rFont val="游ゴシック"/>
            <family val="3"/>
            <charset val="128"/>
          </rPr>
          <t>原則、有効数字３桁以上で入力してください。</t>
        </r>
      </text>
    </comment>
    <comment ref="I12" authorId="0" shapeId="0">
      <text>
        <r>
          <rPr>
            <b/>
            <sz val="10"/>
            <color indexed="81"/>
            <rFont val="游ゴシック"/>
            <family val="3"/>
            <charset val="128"/>
          </rPr>
          <t>原則、有効数字３桁以上で入力してください。</t>
        </r>
      </text>
    </comment>
    <comment ref="F13" authorId="0" shapeId="0">
      <text>
        <r>
          <rPr>
            <b/>
            <sz val="10"/>
            <color indexed="81"/>
            <rFont val="游ゴシック"/>
            <family val="3"/>
            <charset val="128"/>
          </rPr>
          <t>原則、有効数字３桁以上で入力してください。</t>
        </r>
      </text>
    </comment>
    <comment ref="I13" authorId="0" shapeId="0">
      <text>
        <r>
          <rPr>
            <b/>
            <sz val="10"/>
            <color indexed="81"/>
            <rFont val="游ゴシック"/>
            <family val="3"/>
            <charset val="128"/>
          </rPr>
          <t>原則、有効数字３桁以上で入力してください。</t>
        </r>
      </text>
    </comment>
    <comment ref="F14" authorId="0" shapeId="0">
      <text>
        <r>
          <rPr>
            <b/>
            <sz val="10"/>
            <color indexed="81"/>
            <rFont val="游ゴシック"/>
            <family val="3"/>
            <charset val="128"/>
          </rPr>
          <t>原則、有効数字３桁以上で入力してください。</t>
        </r>
      </text>
    </comment>
    <comment ref="I14" authorId="0" shapeId="0">
      <text>
        <r>
          <rPr>
            <b/>
            <sz val="10"/>
            <color indexed="81"/>
            <rFont val="游ゴシック"/>
            <family val="3"/>
            <charset val="128"/>
          </rPr>
          <t>原則、有効数字３桁以上で入力してください。</t>
        </r>
      </text>
    </comment>
    <comment ref="F15" authorId="0" shapeId="0">
      <text>
        <r>
          <rPr>
            <b/>
            <sz val="10"/>
            <color indexed="81"/>
            <rFont val="游ゴシック"/>
            <family val="3"/>
            <charset val="128"/>
          </rPr>
          <t>原則、有効数字３桁以上で入力してください。</t>
        </r>
      </text>
    </comment>
    <comment ref="I15" authorId="0" shapeId="0">
      <text>
        <r>
          <rPr>
            <b/>
            <sz val="10"/>
            <color indexed="81"/>
            <rFont val="游ゴシック"/>
            <family val="3"/>
            <charset val="128"/>
          </rPr>
          <t>原則、有効数字３桁以上で入力してください。</t>
        </r>
      </text>
    </comment>
    <comment ref="F16" authorId="0" shapeId="0">
      <text>
        <r>
          <rPr>
            <b/>
            <sz val="10"/>
            <color indexed="81"/>
            <rFont val="游ゴシック"/>
            <family val="3"/>
            <charset val="128"/>
          </rPr>
          <t>原則、有効数字３桁以上で入力してください。</t>
        </r>
      </text>
    </comment>
    <comment ref="I16" authorId="0" shapeId="0">
      <text>
        <r>
          <rPr>
            <b/>
            <sz val="10"/>
            <color indexed="81"/>
            <rFont val="游ゴシック"/>
            <family val="3"/>
            <charset val="128"/>
          </rPr>
          <t>原則、有効数字３桁以上で入力してください。</t>
        </r>
      </text>
    </comment>
    <comment ref="F17" authorId="0" shapeId="0">
      <text>
        <r>
          <rPr>
            <b/>
            <sz val="10"/>
            <color indexed="81"/>
            <rFont val="游ゴシック"/>
            <family val="3"/>
            <charset val="128"/>
          </rPr>
          <t>原則、有効数字３桁以上で入力してください。</t>
        </r>
      </text>
    </comment>
    <comment ref="I17" authorId="0" shapeId="0">
      <text>
        <r>
          <rPr>
            <b/>
            <sz val="10"/>
            <color indexed="81"/>
            <rFont val="游ゴシック"/>
            <family val="3"/>
            <charset val="128"/>
          </rPr>
          <t>原則、有効数字３桁以上で入力してください。</t>
        </r>
      </text>
    </comment>
    <comment ref="F18" authorId="0" shapeId="0">
      <text>
        <r>
          <rPr>
            <b/>
            <sz val="10"/>
            <color indexed="81"/>
            <rFont val="游ゴシック"/>
            <family val="3"/>
            <charset val="128"/>
          </rPr>
          <t>原則、有効数字３桁以上で入力してください。</t>
        </r>
      </text>
    </comment>
    <comment ref="I18" authorId="0" shapeId="0">
      <text>
        <r>
          <rPr>
            <b/>
            <sz val="10"/>
            <color indexed="81"/>
            <rFont val="游ゴシック"/>
            <family val="3"/>
            <charset val="128"/>
          </rPr>
          <t>原則、有効数字３桁以上で入力してください。</t>
        </r>
      </text>
    </comment>
    <comment ref="F19" authorId="0" shapeId="0">
      <text>
        <r>
          <rPr>
            <b/>
            <sz val="10"/>
            <color indexed="81"/>
            <rFont val="游ゴシック"/>
            <family val="3"/>
            <charset val="128"/>
          </rPr>
          <t>原則、有効数字３桁以上で入力してください。</t>
        </r>
      </text>
    </comment>
    <comment ref="I19" authorId="0" shapeId="0">
      <text>
        <r>
          <rPr>
            <b/>
            <sz val="10"/>
            <color indexed="81"/>
            <rFont val="游ゴシック"/>
            <family val="3"/>
            <charset val="128"/>
          </rPr>
          <t>原則、有効数字３桁以上で入力してください。</t>
        </r>
      </text>
    </comment>
    <comment ref="F20" authorId="0" shapeId="0">
      <text>
        <r>
          <rPr>
            <b/>
            <sz val="10"/>
            <color indexed="81"/>
            <rFont val="游ゴシック"/>
            <family val="3"/>
            <charset val="128"/>
          </rPr>
          <t>原則、有効数字３桁以上で入力してください。</t>
        </r>
      </text>
    </comment>
    <comment ref="I20" authorId="0" shapeId="0">
      <text>
        <r>
          <rPr>
            <b/>
            <sz val="10"/>
            <color indexed="81"/>
            <rFont val="游ゴシック"/>
            <family val="3"/>
            <charset val="128"/>
          </rPr>
          <t>原則、有効数字３桁以上で入力してください。</t>
        </r>
      </text>
    </comment>
    <comment ref="F21" authorId="0" shapeId="0">
      <text>
        <r>
          <rPr>
            <b/>
            <sz val="10"/>
            <color indexed="81"/>
            <rFont val="游ゴシック"/>
            <family val="3"/>
            <charset val="128"/>
          </rPr>
          <t>原則、有効数字３桁以上で入力してください。</t>
        </r>
      </text>
    </comment>
    <comment ref="I21" authorId="0" shapeId="0">
      <text>
        <r>
          <rPr>
            <b/>
            <sz val="10"/>
            <color indexed="81"/>
            <rFont val="游ゴシック"/>
            <family val="3"/>
            <charset val="128"/>
          </rPr>
          <t>原則、有効数字３桁以上で入力してください。</t>
        </r>
      </text>
    </comment>
    <comment ref="F22" authorId="0" shapeId="0">
      <text>
        <r>
          <rPr>
            <b/>
            <sz val="10"/>
            <color indexed="81"/>
            <rFont val="游ゴシック"/>
            <family val="3"/>
            <charset val="128"/>
          </rPr>
          <t>原則、有効数字３桁以上で入力してください。</t>
        </r>
      </text>
    </comment>
    <comment ref="I22" authorId="0" shapeId="0">
      <text>
        <r>
          <rPr>
            <b/>
            <sz val="10"/>
            <color indexed="81"/>
            <rFont val="游ゴシック"/>
            <family val="3"/>
            <charset val="128"/>
          </rPr>
          <t>原則、有効数字３桁以上で入力してください。</t>
        </r>
      </text>
    </comment>
    <comment ref="F23" authorId="0" shapeId="0">
      <text>
        <r>
          <rPr>
            <b/>
            <sz val="10"/>
            <color indexed="81"/>
            <rFont val="游ゴシック"/>
            <family val="3"/>
            <charset val="128"/>
          </rPr>
          <t>原則、有効数字３桁以上で入力してください。</t>
        </r>
      </text>
    </comment>
    <comment ref="I23" authorId="0" shapeId="0">
      <text>
        <r>
          <rPr>
            <b/>
            <sz val="10"/>
            <color indexed="81"/>
            <rFont val="游ゴシック"/>
            <family val="3"/>
            <charset val="128"/>
          </rPr>
          <t>原則、有効数字３桁以上で入力してください。</t>
        </r>
      </text>
    </comment>
    <comment ref="F24" authorId="0" shapeId="0">
      <text>
        <r>
          <rPr>
            <b/>
            <sz val="10"/>
            <color indexed="81"/>
            <rFont val="游ゴシック"/>
            <family val="3"/>
            <charset val="128"/>
          </rPr>
          <t>原則、有効数字３桁以上で入力してください。</t>
        </r>
      </text>
    </comment>
    <comment ref="I24" authorId="0" shapeId="0">
      <text>
        <r>
          <rPr>
            <b/>
            <sz val="10"/>
            <color indexed="81"/>
            <rFont val="游ゴシック"/>
            <family val="3"/>
            <charset val="128"/>
          </rPr>
          <t>原則、有効数字３桁以上で入力してください。</t>
        </r>
      </text>
    </comment>
    <comment ref="F25" authorId="0" shapeId="0">
      <text>
        <r>
          <rPr>
            <b/>
            <sz val="10"/>
            <color indexed="81"/>
            <rFont val="游ゴシック"/>
            <family val="3"/>
            <charset val="128"/>
          </rPr>
          <t>原則、有効数字３桁以上で入力してください。</t>
        </r>
      </text>
    </comment>
    <comment ref="I25" authorId="0" shapeId="0">
      <text>
        <r>
          <rPr>
            <b/>
            <sz val="10"/>
            <color indexed="81"/>
            <rFont val="游ゴシック"/>
            <family val="3"/>
            <charset val="128"/>
          </rPr>
          <t>原則、有効数字３桁以上で入力してください。</t>
        </r>
      </text>
    </comment>
    <comment ref="F26" authorId="0" shapeId="0">
      <text>
        <r>
          <rPr>
            <b/>
            <sz val="10"/>
            <color indexed="81"/>
            <rFont val="游ゴシック"/>
            <family val="3"/>
            <charset val="128"/>
          </rPr>
          <t>原則、有効数字３桁以上で入力してください。</t>
        </r>
      </text>
    </comment>
    <comment ref="I26" authorId="0" shapeId="0">
      <text>
        <r>
          <rPr>
            <b/>
            <sz val="10"/>
            <color indexed="81"/>
            <rFont val="游ゴシック"/>
            <family val="3"/>
            <charset val="128"/>
          </rPr>
          <t>原則、有効数字３桁以上で入力してください。</t>
        </r>
      </text>
    </comment>
    <comment ref="F27" authorId="0" shapeId="0">
      <text>
        <r>
          <rPr>
            <b/>
            <sz val="10"/>
            <color indexed="81"/>
            <rFont val="游ゴシック"/>
            <family val="3"/>
            <charset val="128"/>
          </rPr>
          <t>原則、有効数字３桁以上で入力してください。</t>
        </r>
      </text>
    </comment>
    <comment ref="I27" authorId="0" shapeId="0">
      <text>
        <r>
          <rPr>
            <b/>
            <sz val="10"/>
            <color indexed="81"/>
            <rFont val="游ゴシック"/>
            <family val="3"/>
            <charset val="128"/>
          </rPr>
          <t>原則、有効数字３桁以上で入力してください。</t>
        </r>
      </text>
    </comment>
    <comment ref="F28" authorId="0" shapeId="0">
      <text>
        <r>
          <rPr>
            <b/>
            <sz val="10"/>
            <color indexed="81"/>
            <rFont val="游ゴシック"/>
            <family val="3"/>
            <charset val="128"/>
          </rPr>
          <t>原則、有効数字３桁以上で入力してください。</t>
        </r>
      </text>
    </comment>
    <comment ref="I28" authorId="0" shapeId="0">
      <text>
        <r>
          <rPr>
            <b/>
            <sz val="10"/>
            <color indexed="81"/>
            <rFont val="游ゴシック"/>
            <family val="3"/>
            <charset val="128"/>
          </rPr>
          <t>原則、有効数字３桁以上で入力してください。</t>
        </r>
      </text>
    </comment>
    <comment ref="F29" authorId="0" shapeId="0">
      <text>
        <r>
          <rPr>
            <b/>
            <sz val="10"/>
            <color indexed="81"/>
            <rFont val="游ゴシック"/>
            <family val="3"/>
            <charset val="128"/>
          </rPr>
          <t>原則、有効数字３桁以上で入力してください。</t>
        </r>
      </text>
    </comment>
    <comment ref="I29" authorId="0" shapeId="0">
      <text>
        <r>
          <rPr>
            <b/>
            <sz val="10"/>
            <color indexed="81"/>
            <rFont val="游ゴシック"/>
            <family val="3"/>
            <charset val="128"/>
          </rPr>
          <t>原則、有効数字３桁以上で入力してください。</t>
        </r>
      </text>
    </comment>
    <comment ref="F30" authorId="0" shapeId="0">
      <text>
        <r>
          <rPr>
            <b/>
            <sz val="10"/>
            <color indexed="81"/>
            <rFont val="游ゴシック"/>
            <family val="3"/>
            <charset val="128"/>
          </rPr>
          <t>原則、有効数字３桁以上で入力してください。</t>
        </r>
      </text>
    </comment>
    <comment ref="I30" authorId="0" shapeId="0">
      <text>
        <r>
          <rPr>
            <b/>
            <sz val="10"/>
            <color indexed="81"/>
            <rFont val="游ゴシック"/>
            <family val="3"/>
            <charset val="128"/>
          </rPr>
          <t>原則、有効数字３桁以上で入力してください。</t>
        </r>
      </text>
    </comment>
    <comment ref="F31" authorId="0" shapeId="0">
      <text>
        <r>
          <rPr>
            <b/>
            <sz val="10"/>
            <color indexed="81"/>
            <rFont val="游ゴシック"/>
            <family val="3"/>
            <charset val="128"/>
          </rPr>
          <t>原則、有効数字３桁以上で入力してください。</t>
        </r>
      </text>
    </comment>
    <comment ref="I31" authorId="0" shapeId="0">
      <text>
        <r>
          <rPr>
            <b/>
            <sz val="10"/>
            <color indexed="81"/>
            <rFont val="游ゴシック"/>
            <family val="3"/>
            <charset val="128"/>
          </rPr>
          <t>原則、有効数字３桁以上で入力してください。</t>
        </r>
      </text>
    </comment>
    <comment ref="F32" authorId="0" shapeId="0">
      <text>
        <r>
          <rPr>
            <b/>
            <sz val="10"/>
            <color indexed="81"/>
            <rFont val="游ゴシック"/>
            <family val="3"/>
            <charset val="128"/>
          </rPr>
          <t>原則、有効数字３桁以上で入力してください。</t>
        </r>
      </text>
    </comment>
    <comment ref="I32" authorId="0" shapeId="0">
      <text>
        <r>
          <rPr>
            <b/>
            <sz val="10"/>
            <color indexed="81"/>
            <rFont val="游ゴシック"/>
            <family val="3"/>
            <charset val="128"/>
          </rPr>
          <t>原則、有効数字３桁以上で入力してください。</t>
        </r>
      </text>
    </comment>
    <comment ref="F33" authorId="0" shapeId="0">
      <text>
        <r>
          <rPr>
            <b/>
            <sz val="10"/>
            <color indexed="81"/>
            <rFont val="游ゴシック"/>
            <family val="3"/>
            <charset val="128"/>
          </rPr>
          <t>原則、有効数字３桁以上で入力してください。</t>
        </r>
      </text>
    </comment>
    <comment ref="I33" authorId="0" shapeId="0">
      <text>
        <r>
          <rPr>
            <b/>
            <sz val="10"/>
            <color indexed="81"/>
            <rFont val="游ゴシック"/>
            <family val="3"/>
            <charset val="128"/>
          </rPr>
          <t>原則、有効数字３桁以上で入力してください。</t>
        </r>
      </text>
    </comment>
    <comment ref="F34" authorId="0" shapeId="0">
      <text>
        <r>
          <rPr>
            <b/>
            <sz val="10"/>
            <color indexed="81"/>
            <rFont val="游ゴシック"/>
            <family val="3"/>
            <charset val="128"/>
          </rPr>
          <t>原則、有効数字３桁以上で入力してください。</t>
        </r>
      </text>
    </comment>
    <comment ref="I34" authorId="0" shapeId="0">
      <text>
        <r>
          <rPr>
            <b/>
            <sz val="10"/>
            <color indexed="81"/>
            <rFont val="游ゴシック"/>
            <family val="3"/>
            <charset val="128"/>
          </rPr>
          <t>原則、有効数字３桁以上で入力してください。</t>
        </r>
      </text>
    </comment>
    <comment ref="B35" authorId="1" shapeId="0">
      <text>
        <r>
          <rPr>
            <b/>
            <sz val="9"/>
            <color indexed="81"/>
            <rFont val="游ゴシック"/>
            <family val="3"/>
            <charset val="128"/>
          </rPr>
          <t>温対法で二酸化炭素排出量の報告が求められているFCCコークや潤滑油は、こちらに記入してください。</t>
        </r>
        <r>
          <rPr>
            <sz val="9"/>
            <color indexed="81"/>
            <rFont val="MS P ゴシック"/>
            <family val="3"/>
            <charset val="128"/>
          </rPr>
          <t xml:space="preserve">
</t>
        </r>
      </text>
    </comment>
    <comment ref="F35" authorId="0" shapeId="0">
      <text>
        <r>
          <rPr>
            <b/>
            <sz val="10"/>
            <color indexed="81"/>
            <rFont val="游ゴシック"/>
            <family val="3"/>
            <charset val="128"/>
          </rPr>
          <t>右側太枠内に、発熱量、排出係数を入力してください。原則、有効数字３桁以上で入力してください。</t>
        </r>
      </text>
    </comment>
    <comment ref="I35" authorId="0" shapeId="0">
      <text>
        <r>
          <rPr>
            <b/>
            <sz val="10"/>
            <color indexed="81"/>
            <rFont val="游ゴシック"/>
            <family val="3"/>
            <charset val="128"/>
          </rPr>
          <t>原則、有効数字３桁以上で入力してください。</t>
        </r>
      </text>
    </comment>
    <comment ref="F36" authorId="0" shapeId="0">
      <text>
        <r>
          <rPr>
            <b/>
            <sz val="10"/>
            <color indexed="81"/>
            <rFont val="游ゴシック"/>
            <family val="3"/>
            <charset val="128"/>
          </rPr>
          <t>右側太枠内に、発熱量、排出係数を入力してください。原則、有効数字３桁以上で入力してください。</t>
        </r>
      </text>
    </comment>
    <comment ref="I36" authorId="0" shapeId="0">
      <text>
        <r>
          <rPr>
            <b/>
            <sz val="10"/>
            <color indexed="81"/>
            <rFont val="游ゴシック"/>
            <family val="3"/>
            <charset val="128"/>
          </rPr>
          <t>原則、有効数字３桁以上で入力してください。</t>
        </r>
      </text>
    </comment>
    <comment ref="U40" authorId="2" shapeId="0">
      <text>
        <r>
          <rPr>
            <b/>
            <sz val="9"/>
            <color indexed="81"/>
            <rFont val="游ゴシック"/>
            <family val="3"/>
            <charset val="128"/>
          </rPr>
          <t>ガス事業者名を入力してください。</t>
        </r>
      </text>
    </comment>
    <comment ref="F41" authorId="0" shapeId="0">
      <text>
        <r>
          <rPr>
            <b/>
            <sz val="10"/>
            <color indexed="81"/>
            <rFont val="游ゴシック"/>
            <family val="3"/>
            <charset val="128"/>
          </rPr>
          <t>右側太枠内に、ガス事業者名、排出係数を入力してください。原則、有効数字３桁以上で入力してください。</t>
        </r>
      </text>
    </comment>
    <comment ref="I41" authorId="0" shapeId="0">
      <text>
        <r>
          <rPr>
            <b/>
            <sz val="10"/>
            <color indexed="81"/>
            <rFont val="游ゴシック"/>
            <family val="3"/>
            <charset val="128"/>
          </rPr>
          <t>原則、有効数字３桁以上で入力してください。</t>
        </r>
      </text>
    </comment>
    <comment ref="S41" authorId="1" shapeId="0">
      <text>
        <r>
          <rPr>
            <b/>
            <sz val="9"/>
            <color indexed="81"/>
            <rFont val="游ゴシック"/>
            <family val="3"/>
            <charset val="128"/>
          </rPr>
          <t>ガス事業者が公表する基礎排出係数を入力してください。</t>
        </r>
      </text>
    </comment>
    <comment ref="F46" authorId="0" shapeId="0">
      <text>
        <r>
          <rPr>
            <b/>
            <sz val="10"/>
            <color indexed="81"/>
            <rFont val="游ゴシック"/>
            <family val="3"/>
            <charset val="128"/>
          </rPr>
          <t>原則、有効数字３桁以上で入力してください。</t>
        </r>
      </text>
    </comment>
    <comment ref="I46" authorId="0" shapeId="0">
      <text>
        <r>
          <rPr>
            <b/>
            <sz val="10"/>
            <color indexed="81"/>
            <rFont val="游ゴシック"/>
            <family val="3"/>
            <charset val="128"/>
          </rPr>
          <t>原則、有効数字３桁以上で入力してください。</t>
        </r>
      </text>
    </comment>
    <comment ref="F47" authorId="0" shapeId="0">
      <text>
        <r>
          <rPr>
            <b/>
            <sz val="10"/>
            <color indexed="81"/>
            <rFont val="游ゴシック"/>
            <family val="3"/>
            <charset val="128"/>
          </rPr>
          <t>原則、有効数字３桁以上で入力してください。</t>
        </r>
      </text>
    </comment>
    <comment ref="I47" authorId="0" shapeId="0">
      <text>
        <r>
          <rPr>
            <b/>
            <sz val="10"/>
            <color indexed="81"/>
            <rFont val="游ゴシック"/>
            <family val="3"/>
            <charset val="128"/>
          </rPr>
          <t>原則、有効数字３桁以上で入力してください。</t>
        </r>
      </text>
    </comment>
    <comment ref="F48" authorId="0" shapeId="0">
      <text>
        <r>
          <rPr>
            <b/>
            <sz val="10"/>
            <color indexed="81"/>
            <rFont val="游ゴシック"/>
            <family val="3"/>
            <charset val="128"/>
          </rPr>
          <t>原則、有効数字３桁以上で入力してください。</t>
        </r>
      </text>
    </comment>
    <comment ref="I48" authorId="0" shapeId="0">
      <text>
        <r>
          <rPr>
            <b/>
            <sz val="10"/>
            <color indexed="81"/>
            <rFont val="游ゴシック"/>
            <family val="3"/>
            <charset val="128"/>
          </rPr>
          <t>原則、有効数字３桁以上で入力してください。</t>
        </r>
      </text>
    </comment>
    <comment ref="F49" authorId="0" shapeId="0">
      <text>
        <r>
          <rPr>
            <b/>
            <sz val="10"/>
            <color indexed="81"/>
            <rFont val="游ゴシック"/>
            <family val="3"/>
            <charset val="128"/>
          </rPr>
          <t>原則、有効数字３桁以上で入力してください。</t>
        </r>
      </text>
    </comment>
    <comment ref="I49" authorId="0" shapeId="0">
      <text>
        <r>
          <rPr>
            <b/>
            <sz val="10"/>
            <color indexed="81"/>
            <rFont val="游ゴシック"/>
            <family val="3"/>
            <charset val="128"/>
          </rPr>
          <t>原則、有効数字３桁以上で入力してください。</t>
        </r>
      </text>
    </comment>
    <comment ref="F50" authorId="0" shapeId="0">
      <text>
        <r>
          <rPr>
            <b/>
            <sz val="10"/>
            <color indexed="81"/>
            <rFont val="游ゴシック"/>
            <family val="3"/>
            <charset val="128"/>
          </rPr>
          <t>原則、有効数字３桁以上で入力してください。</t>
        </r>
      </text>
    </comment>
    <comment ref="I50" authorId="0" shapeId="0">
      <text>
        <r>
          <rPr>
            <b/>
            <sz val="10"/>
            <color indexed="81"/>
            <rFont val="游ゴシック"/>
            <family val="3"/>
            <charset val="128"/>
          </rPr>
          <t>原則、有効数字３桁以上で入力してください。</t>
        </r>
      </text>
    </comment>
    <comment ref="F51" authorId="0" shapeId="0">
      <text>
        <r>
          <rPr>
            <b/>
            <sz val="10"/>
            <color indexed="81"/>
            <rFont val="游ゴシック"/>
            <family val="3"/>
            <charset val="128"/>
          </rPr>
          <t>原則、有効数字３桁以上で入力してください。</t>
        </r>
      </text>
    </comment>
    <comment ref="I51" authorId="0" shapeId="0">
      <text>
        <r>
          <rPr>
            <b/>
            <sz val="10"/>
            <color indexed="81"/>
            <rFont val="游ゴシック"/>
            <family val="3"/>
            <charset val="128"/>
          </rPr>
          <t>原則、有効数字３桁以上で入力してください。</t>
        </r>
      </text>
    </comment>
    <comment ref="F52" authorId="0" shapeId="0">
      <text>
        <r>
          <rPr>
            <b/>
            <sz val="10"/>
            <color indexed="81"/>
            <rFont val="游ゴシック"/>
            <family val="3"/>
            <charset val="128"/>
          </rPr>
          <t>原則、有効数字３桁以上で入力してください。</t>
        </r>
      </text>
    </comment>
    <comment ref="I52" authorId="0" shapeId="0">
      <text>
        <r>
          <rPr>
            <b/>
            <sz val="10"/>
            <color indexed="81"/>
            <rFont val="游ゴシック"/>
            <family val="3"/>
            <charset val="128"/>
          </rPr>
          <t>原則、有効数字３桁以上で入力してください。</t>
        </r>
      </text>
    </comment>
    <comment ref="F53" authorId="0" shapeId="0">
      <text>
        <r>
          <rPr>
            <b/>
            <sz val="10"/>
            <color indexed="81"/>
            <rFont val="游ゴシック"/>
            <family val="3"/>
            <charset val="128"/>
          </rPr>
          <t>原則、有効数字３桁以上で入力してください。</t>
        </r>
      </text>
    </comment>
    <comment ref="I53" authorId="0" shapeId="0">
      <text>
        <r>
          <rPr>
            <b/>
            <sz val="10"/>
            <color indexed="81"/>
            <rFont val="游ゴシック"/>
            <family val="3"/>
            <charset val="128"/>
          </rPr>
          <t>原則、有効数字３桁以上で入力してください。</t>
        </r>
      </text>
    </comment>
    <comment ref="F54" authorId="0" shapeId="0">
      <text>
        <r>
          <rPr>
            <b/>
            <sz val="10"/>
            <color indexed="81"/>
            <rFont val="游ゴシック"/>
            <family val="3"/>
            <charset val="128"/>
          </rPr>
          <t>原則、有効数字３桁以上で入力してください。</t>
        </r>
      </text>
    </comment>
    <comment ref="I54" authorId="0" shapeId="0">
      <text>
        <r>
          <rPr>
            <b/>
            <sz val="10"/>
            <color indexed="81"/>
            <rFont val="游ゴシック"/>
            <family val="3"/>
            <charset val="128"/>
          </rPr>
          <t>原則、有効数字３桁以上で入力してください。</t>
        </r>
      </text>
    </comment>
    <comment ref="F55" authorId="0" shapeId="0">
      <text>
        <r>
          <rPr>
            <b/>
            <sz val="10"/>
            <color indexed="81"/>
            <rFont val="游ゴシック"/>
            <family val="3"/>
            <charset val="128"/>
          </rPr>
          <t>原則、有効数字３桁以上で入力してください。</t>
        </r>
      </text>
    </comment>
    <comment ref="I55" authorId="0" shapeId="0">
      <text>
        <r>
          <rPr>
            <b/>
            <sz val="10"/>
            <color indexed="81"/>
            <rFont val="游ゴシック"/>
            <family val="3"/>
            <charset val="128"/>
          </rPr>
          <t>原則、有効数字３桁以上で入力してください。</t>
        </r>
      </text>
    </comment>
    <comment ref="F56" authorId="0" shapeId="0">
      <text>
        <r>
          <rPr>
            <b/>
            <sz val="10"/>
            <color indexed="81"/>
            <rFont val="游ゴシック"/>
            <family val="3"/>
            <charset val="128"/>
          </rPr>
          <t>原則、有効数字３桁以上で入力してください。</t>
        </r>
      </text>
    </comment>
    <comment ref="I56" authorId="0" shapeId="0">
      <text>
        <r>
          <rPr>
            <b/>
            <sz val="10"/>
            <color indexed="81"/>
            <rFont val="游ゴシック"/>
            <family val="3"/>
            <charset val="128"/>
          </rPr>
          <t>原則、有効数字３桁以上で入力してください。</t>
        </r>
      </text>
    </comment>
    <comment ref="F57" authorId="0" shapeId="0">
      <text>
        <r>
          <rPr>
            <b/>
            <sz val="10"/>
            <color indexed="81"/>
            <rFont val="游ゴシック"/>
            <family val="3"/>
            <charset val="128"/>
          </rPr>
          <t>原則、有効数字３桁以上で入力してください。</t>
        </r>
      </text>
    </comment>
    <comment ref="I57" authorId="0" shapeId="0">
      <text>
        <r>
          <rPr>
            <b/>
            <sz val="10"/>
            <color indexed="81"/>
            <rFont val="游ゴシック"/>
            <family val="3"/>
            <charset val="128"/>
          </rPr>
          <t>原則、有効数字３桁以上で入力してください。</t>
        </r>
      </text>
    </comment>
    <comment ref="F58" authorId="0" shapeId="0">
      <text>
        <r>
          <rPr>
            <b/>
            <sz val="10"/>
            <color indexed="81"/>
            <rFont val="游ゴシック"/>
            <family val="3"/>
            <charset val="128"/>
          </rPr>
          <t>原則、有効数字３桁以上で入力してください。</t>
        </r>
      </text>
    </comment>
    <comment ref="I58" authorId="0" shapeId="0">
      <text>
        <r>
          <rPr>
            <b/>
            <sz val="10"/>
            <color indexed="81"/>
            <rFont val="游ゴシック"/>
            <family val="3"/>
            <charset val="128"/>
          </rPr>
          <t>原則、有効数字３桁以上で入力してください。</t>
        </r>
      </text>
    </comment>
    <comment ref="F59" authorId="0" shapeId="0">
      <text>
        <r>
          <rPr>
            <b/>
            <sz val="10"/>
            <color indexed="81"/>
            <rFont val="游ゴシック"/>
            <family val="3"/>
            <charset val="128"/>
          </rPr>
          <t>原則、有効数字３桁以上で入力してください。</t>
        </r>
      </text>
    </comment>
    <comment ref="I59" authorId="0" shapeId="0">
      <text>
        <r>
          <rPr>
            <b/>
            <sz val="10"/>
            <color indexed="81"/>
            <rFont val="游ゴシック"/>
            <family val="3"/>
            <charset val="128"/>
          </rPr>
          <t>原則、有効数字３桁以上で入力してください。</t>
        </r>
      </text>
    </comment>
    <comment ref="F60" authorId="0" shapeId="0">
      <text>
        <r>
          <rPr>
            <b/>
            <sz val="10"/>
            <color indexed="81"/>
            <rFont val="游ゴシック"/>
            <family val="3"/>
            <charset val="128"/>
          </rPr>
          <t>原則、有効数字３桁以上で入力してください。</t>
        </r>
      </text>
    </comment>
    <comment ref="I60" authorId="0" shapeId="0">
      <text>
        <r>
          <rPr>
            <b/>
            <sz val="10"/>
            <color indexed="81"/>
            <rFont val="游ゴシック"/>
            <family val="3"/>
            <charset val="128"/>
          </rPr>
          <t>原則、有効数字３桁以上で入力してください。</t>
        </r>
      </text>
    </comment>
    <comment ref="F61" authorId="0" shapeId="0">
      <text>
        <r>
          <rPr>
            <b/>
            <sz val="10"/>
            <color indexed="81"/>
            <rFont val="游ゴシック"/>
            <family val="3"/>
            <charset val="128"/>
          </rPr>
          <t>原則、有効数字３桁以上で入力してください。</t>
        </r>
      </text>
    </comment>
    <comment ref="I61" authorId="0" shapeId="0">
      <text>
        <r>
          <rPr>
            <b/>
            <sz val="10"/>
            <color indexed="81"/>
            <rFont val="游ゴシック"/>
            <family val="3"/>
            <charset val="128"/>
          </rPr>
          <t>原則、有効数字３桁以上で入力してください。</t>
        </r>
      </text>
    </comment>
    <comment ref="F62" authorId="0" shapeId="0">
      <text>
        <r>
          <rPr>
            <b/>
            <sz val="10"/>
            <color indexed="81"/>
            <rFont val="游ゴシック"/>
            <family val="3"/>
            <charset val="128"/>
          </rPr>
          <t>原則、有効数字３桁以上で入力してください。</t>
        </r>
      </text>
    </comment>
    <comment ref="I62" authorId="0" shapeId="0">
      <text>
        <r>
          <rPr>
            <b/>
            <sz val="10"/>
            <color indexed="81"/>
            <rFont val="游ゴシック"/>
            <family val="3"/>
            <charset val="128"/>
          </rPr>
          <t>原則、有効数字３桁以上で入力してください。</t>
        </r>
      </text>
    </comment>
    <comment ref="B63" authorId="1" shapeId="0">
      <text>
        <r>
          <rPr>
            <b/>
            <sz val="9"/>
            <color indexed="81"/>
            <rFont val="游ゴシック"/>
            <family val="3"/>
            <charset val="128"/>
          </rPr>
          <t>温対法で二酸化炭素排出量の報告が求められている廃プラスチック塁から製造された燃料炭化水素油はこちらに記入してください。</t>
        </r>
      </text>
    </comment>
    <comment ref="F63" authorId="0" shapeId="0">
      <text>
        <r>
          <rPr>
            <b/>
            <sz val="10"/>
            <color indexed="81"/>
            <rFont val="游ゴシック"/>
            <family val="3"/>
            <charset val="128"/>
          </rPr>
          <t>右側太枠内に、発熱量、排出係数を入力してください。原則、有効数字３桁以上で入力してください。</t>
        </r>
      </text>
    </comment>
    <comment ref="I63" authorId="0" shapeId="0">
      <text>
        <r>
          <rPr>
            <b/>
            <sz val="10"/>
            <color indexed="81"/>
            <rFont val="游ゴシック"/>
            <family val="3"/>
            <charset val="128"/>
          </rPr>
          <t>原則、有効数字３桁以上で入力してください。</t>
        </r>
      </text>
    </comment>
    <comment ref="F64" authorId="0" shapeId="0">
      <text>
        <r>
          <rPr>
            <b/>
            <sz val="10"/>
            <color indexed="81"/>
            <rFont val="游ゴシック"/>
            <family val="3"/>
            <charset val="128"/>
          </rPr>
          <t>右側太枠内に、発熱量、排出係数を入力してください。原則、有効数字３桁以上で入力してください。</t>
        </r>
      </text>
    </comment>
    <comment ref="I64" authorId="0" shapeId="0">
      <text>
        <r>
          <rPr>
            <b/>
            <sz val="10"/>
            <color indexed="81"/>
            <rFont val="游ゴシック"/>
            <family val="3"/>
            <charset val="128"/>
          </rPr>
          <t>原則、有効数字３桁以上で入力してください。</t>
        </r>
      </text>
    </comment>
    <comment ref="F69" authorId="0" shapeId="0">
      <text>
        <r>
          <rPr>
            <b/>
            <sz val="10"/>
            <color indexed="81"/>
            <rFont val="游ゴシック"/>
            <family val="3"/>
            <charset val="128"/>
          </rPr>
          <t>原則、有効数字３桁以上で入力してください。</t>
        </r>
      </text>
    </comment>
    <comment ref="I69" authorId="0" shapeId="0">
      <text>
        <r>
          <rPr>
            <b/>
            <sz val="10"/>
            <color indexed="81"/>
            <rFont val="游ゴシック"/>
            <family val="3"/>
            <charset val="128"/>
          </rPr>
          <t>原則、有効数字３桁以上で入力してください。</t>
        </r>
      </text>
    </comment>
    <comment ref="F70" authorId="0" shapeId="0">
      <text>
        <r>
          <rPr>
            <b/>
            <sz val="10"/>
            <color indexed="81"/>
            <rFont val="游ゴシック"/>
            <family val="3"/>
            <charset val="128"/>
          </rPr>
          <t>右側太枠内に、排出係数を入力してください。原則、有効数字３桁以上で入力してください。</t>
        </r>
      </text>
    </comment>
    <comment ref="I70" authorId="0" shapeId="0">
      <text>
        <r>
          <rPr>
            <b/>
            <sz val="10"/>
            <color indexed="81"/>
            <rFont val="游ゴシック"/>
            <family val="3"/>
            <charset val="128"/>
          </rPr>
          <t>右側太枠内に、排出係数を入力してください。原則、有効数字３桁以上で入力してください。</t>
        </r>
      </text>
    </comment>
    <comment ref="S70" authorId="1" shapeId="0">
      <text>
        <r>
          <rPr>
            <b/>
            <sz val="9"/>
            <color indexed="81"/>
            <rFont val="游ゴシック"/>
            <family val="3"/>
            <charset val="128"/>
          </rPr>
          <t>基礎排出係数を入力してください。</t>
        </r>
      </text>
    </comment>
    <comment ref="F71" authorId="0" shapeId="0">
      <text>
        <r>
          <rPr>
            <b/>
            <sz val="10"/>
            <color indexed="81"/>
            <rFont val="游ゴシック"/>
            <family val="3"/>
            <charset val="128"/>
          </rPr>
          <t>右側太枠内に、排出係数を入力してください。原則、有効数字３桁以上で入力してください。</t>
        </r>
      </text>
    </comment>
    <comment ref="I71" authorId="0" shapeId="0">
      <text>
        <r>
          <rPr>
            <b/>
            <sz val="10"/>
            <color indexed="81"/>
            <rFont val="游ゴシック"/>
            <family val="3"/>
            <charset val="128"/>
          </rPr>
          <t>右側太枠内に、排出係数を入力してください。原則、有効数字３桁以上で入力してください。</t>
        </r>
      </text>
    </comment>
    <comment ref="S71" authorId="1" shapeId="0">
      <text>
        <r>
          <rPr>
            <b/>
            <sz val="9"/>
            <color indexed="81"/>
            <rFont val="游ゴシック"/>
            <family val="3"/>
            <charset val="128"/>
          </rPr>
          <t>基礎排出係数を入力してください。</t>
        </r>
      </text>
    </comment>
    <comment ref="F72" authorId="0" shapeId="0">
      <text>
        <r>
          <rPr>
            <b/>
            <sz val="10"/>
            <color indexed="81"/>
            <rFont val="游ゴシック"/>
            <family val="3"/>
            <charset val="128"/>
          </rPr>
          <t>右側太枠内に、排出係数を入力してください。原則、有効数字３桁以上で入力してください。</t>
        </r>
      </text>
    </comment>
    <comment ref="I72" authorId="0" shapeId="0">
      <text>
        <r>
          <rPr>
            <b/>
            <sz val="10"/>
            <color indexed="81"/>
            <rFont val="游ゴシック"/>
            <family val="3"/>
            <charset val="128"/>
          </rPr>
          <t>右側太枠内に、排出係数を入力してください。原則、有効数字３桁以上で入力してください。</t>
        </r>
      </text>
    </comment>
    <comment ref="S72" authorId="1" shapeId="0">
      <text>
        <r>
          <rPr>
            <b/>
            <sz val="9"/>
            <color indexed="81"/>
            <rFont val="游ゴシック"/>
            <family val="3"/>
            <charset val="128"/>
          </rPr>
          <t>基礎排出係数を入力してください。</t>
        </r>
      </text>
    </comment>
    <comment ref="F73" authorId="0" shapeId="0">
      <text>
        <r>
          <rPr>
            <b/>
            <sz val="10"/>
            <color indexed="81"/>
            <rFont val="游ゴシック"/>
            <family val="3"/>
            <charset val="128"/>
          </rPr>
          <t>右側太枠内に、排出係数を入力してください。原則、有効数字３桁以上で入力してください。</t>
        </r>
      </text>
    </comment>
    <comment ref="I73" authorId="0" shapeId="0">
      <text>
        <r>
          <rPr>
            <b/>
            <sz val="10"/>
            <color indexed="81"/>
            <rFont val="游ゴシック"/>
            <family val="3"/>
            <charset val="128"/>
          </rPr>
          <t>右側太枠内に、排出係数を入力してください。原則、有効数字３桁以上で入力してください。</t>
        </r>
      </text>
    </comment>
    <comment ref="S73" authorId="1" shapeId="0">
      <text>
        <r>
          <rPr>
            <b/>
            <sz val="9"/>
            <color indexed="81"/>
            <rFont val="游ゴシック"/>
            <family val="3"/>
            <charset val="128"/>
          </rPr>
          <t>基礎排出係数を入力してください。</t>
        </r>
      </text>
    </comment>
    <comment ref="F74" authorId="0" shapeId="0">
      <text>
        <r>
          <rPr>
            <b/>
            <sz val="10"/>
            <color indexed="81"/>
            <rFont val="游ゴシック"/>
            <family val="3"/>
            <charset val="128"/>
          </rPr>
          <t>原則、有効数字３桁以上で入力してください。</t>
        </r>
      </text>
    </comment>
    <comment ref="I74" authorId="0" shapeId="0">
      <text>
        <r>
          <rPr>
            <b/>
            <sz val="10"/>
            <color indexed="81"/>
            <rFont val="游ゴシック"/>
            <family val="3"/>
            <charset val="128"/>
          </rPr>
          <t>原則、有効数字３桁以上で入力してください。排出係数は右欄に入力してください。</t>
        </r>
      </text>
    </comment>
    <comment ref="F75" authorId="0" shapeId="0">
      <text>
        <r>
          <rPr>
            <b/>
            <sz val="10"/>
            <color indexed="81"/>
            <rFont val="游ゴシック"/>
            <family val="3"/>
            <charset val="128"/>
          </rPr>
          <t>原則、有効数字３桁以上で入力してください。</t>
        </r>
      </text>
    </comment>
    <comment ref="I75" authorId="0" shapeId="0">
      <text>
        <r>
          <rPr>
            <b/>
            <sz val="10"/>
            <color indexed="81"/>
            <rFont val="游ゴシック"/>
            <family val="3"/>
            <charset val="128"/>
          </rPr>
          <t>原則、有効数字３桁以上で入力してください。排出係数は右欄に入力してください。</t>
        </r>
      </text>
    </comment>
    <comment ref="F76" authorId="0" shapeId="0">
      <text>
        <r>
          <rPr>
            <b/>
            <sz val="10"/>
            <color indexed="81"/>
            <rFont val="游ゴシック"/>
            <family val="3"/>
            <charset val="128"/>
          </rPr>
          <t>原則、有効数字３桁以上で入力してください。</t>
        </r>
      </text>
    </comment>
    <comment ref="I76" authorId="0" shapeId="0">
      <text>
        <r>
          <rPr>
            <b/>
            <sz val="10"/>
            <color indexed="81"/>
            <rFont val="游ゴシック"/>
            <family val="3"/>
            <charset val="128"/>
          </rPr>
          <t>原則、有効数字３桁以上で入力してください。排出係数は右欄に入力してください。</t>
        </r>
      </text>
    </comment>
    <comment ref="F77" authorId="0" shapeId="0">
      <text>
        <r>
          <rPr>
            <b/>
            <sz val="10"/>
            <color indexed="81"/>
            <rFont val="游ゴシック"/>
            <family val="3"/>
            <charset val="128"/>
          </rPr>
          <t>原則、有効数字３桁以上で入力してください。</t>
        </r>
      </text>
    </comment>
    <comment ref="I77" authorId="0" shapeId="0">
      <text>
        <r>
          <rPr>
            <b/>
            <sz val="10"/>
            <color indexed="81"/>
            <rFont val="游ゴシック"/>
            <family val="3"/>
            <charset val="128"/>
          </rPr>
          <t>原則、有効数字３桁以上で入力してください。排出係数は右欄に入力してください。</t>
        </r>
      </text>
    </comment>
    <comment ref="F78" authorId="0" shapeId="0">
      <text>
        <r>
          <rPr>
            <b/>
            <sz val="10"/>
            <color indexed="81"/>
            <rFont val="游ゴシック"/>
            <family val="3"/>
            <charset val="128"/>
          </rPr>
          <t>原則、有効数字３桁以上で入力してください。</t>
        </r>
      </text>
    </comment>
    <comment ref="I78" authorId="0" shapeId="0">
      <text>
        <r>
          <rPr>
            <b/>
            <sz val="10"/>
            <color indexed="81"/>
            <rFont val="游ゴシック"/>
            <family val="3"/>
            <charset val="128"/>
          </rPr>
          <t>原則、有効数字３桁以上で入力してください。排出係数は右欄に入力してください。</t>
        </r>
      </text>
    </comment>
    <comment ref="S78" authorId="1" shapeId="0">
      <text>
        <r>
          <rPr>
            <b/>
            <sz val="9"/>
            <color indexed="81"/>
            <rFont val="游ゴシック"/>
            <family val="3"/>
            <charset val="128"/>
          </rPr>
          <t>排出係数を入力してください。</t>
        </r>
      </text>
    </comment>
    <comment ref="O82" authorId="2" shapeId="0">
      <text>
        <r>
          <rPr>
            <b/>
            <sz val="11"/>
            <color indexed="10"/>
            <rFont val="游ゴシック"/>
            <family val="3"/>
            <charset val="128"/>
          </rPr>
          <t>電力事業者名、排出係数、買電量をこの表の太枠内に上から順に入力してください！</t>
        </r>
      </text>
    </comment>
    <comment ref="F84" authorId="2" shapeId="0">
      <text>
        <r>
          <rPr>
            <b/>
            <sz val="10"/>
            <color indexed="81"/>
            <rFont val="游ゴシック"/>
            <family val="3"/>
            <charset val="128"/>
          </rPr>
          <t>右側太枠内に電気事業者名、排出係数、買電量を入力してください。</t>
        </r>
      </text>
    </comment>
    <comment ref="P84" authorId="2" shapeId="0">
      <text>
        <r>
          <rPr>
            <b/>
            <sz val="9"/>
            <color indexed="81"/>
            <rFont val="游ゴシック"/>
            <family val="3"/>
            <charset val="128"/>
          </rPr>
          <t>電気事業者名を入力してください。</t>
        </r>
      </text>
    </comment>
    <comment ref="R84" authorId="2" shapeId="0">
      <text>
        <r>
          <rPr>
            <b/>
            <sz val="9"/>
            <color indexed="81"/>
            <rFont val="游ゴシック"/>
            <family val="3"/>
            <charset val="128"/>
          </rPr>
          <t>基礎排出係数を入力してください。</t>
        </r>
      </text>
    </comment>
    <comment ref="T84" authorId="2" shapeId="0">
      <text>
        <r>
          <rPr>
            <b/>
            <sz val="9"/>
            <color indexed="81"/>
            <rFont val="游ゴシック"/>
            <family val="3"/>
            <charset val="128"/>
          </rPr>
          <t>原則、有効数字３桁以上で記入してください。</t>
        </r>
      </text>
    </comment>
    <comment ref="P85" authorId="2" shapeId="0">
      <text>
        <r>
          <rPr>
            <b/>
            <sz val="9"/>
            <color indexed="81"/>
            <rFont val="游ゴシック"/>
            <family val="3"/>
            <charset val="128"/>
          </rPr>
          <t>電気事業者名を入力してください。</t>
        </r>
      </text>
    </comment>
    <comment ref="R85" authorId="2" shapeId="0">
      <text>
        <r>
          <rPr>
            <b/>
            <sz val="9"/>
            <color indexed="81"/>
            <rFont val="游ゴシック"/>
            <family val="3"/>
            <charset val="128"/>
          </rPr>
          <t>基礎排出係数を入力してください。</t>
        </r>
      </text>
    </comment>
    <comment ref="T85" authorId="2" shapeId="0">
      <text>
        <r>
          <rPr>
            <b/>
            <sz val="9"/>
            <color indexed="81"/>
            <rFont val="游ゴシック"/>
            <family val="3"/>
            <charset val="128"/>
          </rPr>
          <t>原則、有効数字３桁以上で記入してください。</t>
        </r>
      </text>
    </comment>
    <comment ref="P86" authorId="2" shapeId="0">
      <text>
        <r>
          <rPr>
            <b/>
            <sz val="9"/>
            <color indexed="81"/>
            <rFont val="游ゴシック"/>
            <family val="3"/>
            <charset val="128"/>
          </rPr>
          <t>電気事業者名を入力してください。</t>
        </r>
      </text>
    </comment>
    <comment ref="R86" authorId="2" shapeId="0">
      <text>
        <r>
          <rPr>
            <b/>
            <sz val="9"/>
            <color indexed="81"/>
            <rFont val="游ゴシック"/>
            <family val="3"/>
            <charset val="128"/>
          </rPr>
          <t>基礎排出係数を入力してください。</t>
        </r>
      </text>
    </comment>
    <comment ref="T86" authorId="2" shapeId="0">
      <text>
        <r>
          <rPr>
            <b/>
            <sz val="9"/>
            <color indexed="81"/>
            <rFont val="游ゴシック"/>
            <family val="3"/>
            <charset val="128"/>
          </rPr>
          <t>原則、有効数字３桁以上で記入してください。</t>
        </r>
      </text>
    </comment>
    <comment ref="P87" authorId="2" shapeId="0">
      <text>
        <r>
          <rPr>
            <b/>
            <sz val="9"/>
            <color indexed="81"/>
            <rFont val="游ゴシック"/>
            <family val="3"/>
            <charset val="128"/>
          </rPr>
          <t>電気事業者名を入力してください。</t>
        </r>
      </text>
    </comment>
    <comment ref="R87" authorId="2" shapeId="0">
      <text>
        <r>
          <rPr>
            <b/>
            <sz val="9"/>
            <color indexed="81"/>
            <rFont val="游ゴシック"/>
            <family val="3"/>
            <charset val="128"/>
          </rPr>
          <t>基礎排出係数を入力してください。</t>
        </r>
      </text>
    </comment>
    <comment ref="T87" authorId="2" shapeId="0">
      <text>
        <r>
          <rPr>
            <b/>
            <sz val="9"/>
            <color indexed="81"/>
            <rFont val="游ゴシック"/>
            <family val="3"/>
            <charset val="128"/>
          </rPr>
          <t>原則、有効数字３桁以上で記入してください。</t>
        </r>
      </text>
    </comment>
    <comment ref="F91" authorId="0" shapeId="0">
      <text>
        <r>
          <rPr>
            <b/>
            <sz val="10"/>
            <color indexed="81"/>
            <rFont val="游ゴシック"/>
            <family val="3"/>
            <charset val="128"/>
          </rPr>
          <t>右側太枠内に、排出係数を入力してください。原則、有効数字３桁以上で入力してください。</t>
        </r>
      </text>
    </comment>
    <comment ref="R91" authorId="0" shapeId="0">
      <text>
        <r>
          <rPr>
            <b/>
            <sz val="9"/>
            <color indexed="81"/>
            <rFont val="游ゴシック"/>
            <family val="3"/>
            <charset val="128"/>
          </rPr>
          <t>排出係数を入力してください。</t>
        </r>
      </text>
    </comment>
    <comment ref="F92" authorId="0" shapeId="0">
      <text>
        <r>
          <rPr>
            <b/>
            <sz val="10"/>
            <color indexed="81"/>
            <rFont val="游ゴシック"/>
            <family val="3"/>
            <charset val="128"/>
          </rPr>
          <t>右側太枠内に、排出係数を入力してください。原則、有効数字３桁以上で入力してください。</t>
        </r>
      </text>
    </comment>
    <comment ref="R92" authorId="0" shapeId="0">
      <text>
        <r>
          <rPr>
            <b/>
            <sz val="9"/>
            <color indexed="81"/>
            <rFont val="游ゴシック"/>
            <family val="3"/>
            <charset val="128"/>
          </rPr>
          <t>排出係数を入力してください。</t>
        </r>
      </text>
    </comment>
    <comment ref="F93" authorId="0" shapeId="0">
      <text>
        <r>
          <rPr>
            <b/>
            <sz val="10"/>
            <color indexed="81"/>
            <rFont val="游ゴシック"/>
            <family val="3"/>
            <charset val="128"/>
          </rPr>
          <t>右側太枠内に、排出係数を入力してください。原則、有効数字３桁以上で入力してください。</t>
        </r>
      </text>
    </comment>
    <comment ref="R93" authorId="0" shapeId="0">
      <text>
        <r>
          <rPr>
            <b/>
            <sz val="9"/>
            <color indexed="81"/>
            <rFont val="游ゴシック"/>
            <family val="3"/>
            <charset val="128"/>
          </rPr>
          <t>排出係数を入力してください。</t>
        </r>
      </text>
    </comment>
    <comment ref="C94" authorId="1" shapeId="0">
      <text>
        <r>
          <rPr>
            <b/>
            <sz val="10"/>
            <color indexed="81"/>
            <rFont val="游ゴシック"/>
            <family val="3"/>
            <charset val="128"/>
          </rPr>
          <t>自営線はここに記載してください。</t>
        </r>
      </text>
    </comment>
    <comment ref="F94" authorId="0" shapeId="0">
      <text>
        <r>
          <rPr>
            <b/>
            <sz val="10"/>
            <color indexed="81"/>
            <rFont val="游ゴシック"/>
            <family val="3"/>
            <charset val="128"/>
          </rPr>
          <t>右側太枠内に、排出係数を入力してください。原則、有効数字３桁以上で入力してください。</t>
        </r>
      </text>
    </comment>
    <comment ref="R94" authorId="0" shapeId="0">
      <text>
        <r>
          <rPr>
            <b/>
            <sz val="9"/>
            <color indexed="81"/>
            <rFont val="游ゴシック"/>
            <family val="3"/>
            <charset val="128"/>
          </rPr>
          <t>排出係数を入力してください。</t>
        </r>
      </text>
    </comment>
    <comment ref="F95" authorId="0" shapeId="0">
      <text>
        <r>
          <rPr>
            <b/>
            <sz val="10"/>
            <color indexed="81"/>
            <rFont val="游ゴシック"/>
            <family val="3"/>
            <charset val="128"/>
          </rPr>
          <t>原則、有効数字３桁以上で入力してください。</t>
        </r>
      </text>
    </comment>
    <comment ref="I95" authorId="0" shapeId="0">
      <text>
        <r>
          <rPr>
            <b/>
            <sz val="10"/>
            <color indexed="81"/>
            <rFont val="游ゴシック"/>
            <family val="3"/>
            <charset val="128"/>
          </rPr>
          <t>原則、有効数字３桁以上で入力してください。排出係数は右欄に入力してください。</t>
        </r>
      </text>
    </comment>
    <comment ref="F96" authorId="0" shapeId="0">
      <text>
        <r>
          <rPr>
            <b/>
            <sz val="10"/>
            <color indexed="81"/>
            <rFont val="游ゴシック"/>
            <family val="3"/>
            <charset val="128"/>
          </rPr>
          <t>原則、有効数字３桁以上で入力してください。</t>
        </r>
      </text>
    </comment>
    <comment ref="I96" authorId="0" shapeId="0">
      <text>
        <r>
          <rPr>
            <b/>
            <sz val="10"/>
            <color indexed="81"/>
            <rFont val="游ゴシック"/>
            <family val="3"/>
            <charset val="128"/>
          </rPr>
          <t>原則、有効数字３桁以上で入力してください。排出係数は右欄に入力してください。</t>
        </r>
      </text>
    </comment>
    <comment ref="F97" authorId="0" shapeId="0">
      <text>
        <r>
          <rPr>
            <b/>
            <sz val="10"/>
            <color indexed="81"/>
            <rFont val="游ゴシック"/>
            <family val="3"/>
            <charset val="128"/>
          </rPr>
          <t>原則、有効数字３桁以上で入力してください。</t>
        </r>
      </text>
    </comment>
    <comment ref="I97" authorId="0" shapeId="0">
      <text>
        <r>
          <rPr>
            <b/>
            <sz val="10"/>
            <color indexed="81"/>
            <rFont val="游ゴシック"/>
            <family val="3"/>
            <charset val="128"/>
          </rPr>
          <t>原則、有効数字３桁以上で入力してください。排出係数は右欄に入力してください。</t>
        </r>
      </text>
    </comment>
    <comment ref="F98" authorId="0" shapeId="0">
      <text>
        <r>
          <rPr>
            <b/>
            <sz val="10"/>
            <color indexed="81"/>
            <rFont val="游ゴシック"/>
            <family val="3"/>
            <charset val="128"/>
          </rPr>
          <t>原則、有効数字３桁以上で入力してください。</t>
        </r>
      </text>
    </comment>
    <comment ref="I98" authorId="0" shapeId="0">
      <text>
        <r>
          <rPr>
            <b/>
            <sz val="10"/>
            <color indexed="81"/>
            <rFont val="游ゴシック"/>
            <family val="3"/>
            <charset val="128"/>
          </rPr>
          <t>原則、有効数字３桁以上で入力してください。排出係数は右欄に入力してください。</t>
        </r>
      </text>
    </comment>
    <comment ref="F99" authorId="0" shapeId="0">
      <text>
        <r>
          <rPr>
            <b/>
            <sz val="10"/>
            <color indexed="81"/>
            <rFont val="游ゴシック"/>
            <family val="3"/>
            <charset val="128"/>
          </rPr>
          <t>原則、有効数字３桁以上で入力してください。</t>
        </r>
      </text>
    </comment>
    <comment ref="I99" authorId="0" shapeId="0">
      <text>
        <r>
          <rPr>
            <b/>
            <sz val="10"/>
            <color indexed="81"/>
            <rFont val="游ゴシック"/>
            <family val="3"/>
            <charset val="128"/>
          </rPr>
          <t>原則、有効数字３桁以上で入力してください。排出係数は右欄に入力してください。</t>
        </r>
      </text>
    </comment>
    <comment ref="R99" authorId="1" shapeId="0">
      <text>
        <r>
          <rPr>
            <b/>
            <sz val="9"/>
            <color indexed="81"/>
            <rFont val="游ゴシック"/>
            <family val="3"/>
            <charset val="128"/>
          </rPr>
          <t>排出係数を入力してください。</t>
        </r>
      </text>
    </comment>
    <comment ref="F100" authorId="0" shapeId="0">
      <text>
        <r>
          <rPr>
            <b/>
            <sz val="10"/>
            <color indexed="81"/>
            <rFont val="游ゴシック"/>
            <family val="3"/>
            <charset val="128"/>
          </rPr>
          <t>原則、有効数字３桁以上で入力してください。</t>
        </r>
      </text>
    </comment>
    <comment ref="I100" authorId="0" shapeId="0">
      <text>
        <r>
          <rPr>
            <b/>
            <sz val="10"/>
            <color indexed="81"/>
            <rFont val="游ゴシック"/>
            <family val="3"/>
            <charset val="128"/>
          </rPr>
          <t>原則、有効数字３桁以上で入力してください。排出係数は右欄に入力してください。</t>
        </r>
      </text>
    </comment>
    <comment ref="R100" authorId="1" shapeId="0">
      <text>
        <r>
          <rPr>
            <b/>
            <sz val="9"/>
            <color indexed="81"/>
            <rFont val="游ゴシック"/>
            <family val="3"/>
            <charset val="128"/>
          </rPr>
          <t>排出係数を入力してください。</t>
        </r>
      </text>
    </comment>
    <comment ref="B105" authorId="0" shapeId="0">
      <text>
        <r>
          <rPr>
            <b/>
            <sz val="10.5"/>
            <color indexed="81"/>
            <rFont val="游ゴシック"/>
            <family val="3"/>
            <charset val="128"/>
          </rPr>
          <t>計算に用いた単位発熱量・排出係数を右表から変更した場合など、何の数値を用いたかを記載してください。</t>
        </r>
      </text>
    </comment>
    <comment ref="F115" authorId="0" shapeId="0">
      <text>
        <r>
          <rPr>
            <b/>
            <sz val="10"/>
            <color indexed="81"/>
            <rFont val="游ゴシック"/>
            <family val="3"/>
            <charset val="128"/>
          </rPr>
          <t>原則、有効数字３桁以上で入力してください。</t>
        </r>
      </text>
    </comment>
    <comment ref="I115" authorId="0" shapeId="0">
      <text>
        <r>
          <rPr>
            <b/>
            <sz val="10"/>
            <color indexed="81"/>
            <rFont val="游ゴシック"/>
            <family val="3"/>
            <charset val="128"/>
          </rPr>
          <t>原則、有効数字３桁以上で入力してください。</t>
        </r>
      </text>
    </comment>
    <comment ref="F116" authorId="0" shapeId="0">
      <text>
        <r>
          <rPr>
            <b/>
            <sz val="10"/>
            <color indexed="81"/>
            <rFont val="游ゴシック"/>
            <family val="3"/>
            <charset val="128"/>
          </rPr>
          <t>原則、有効数字３桁以上で入力してください。</t>
        </r>
      </text>
    </comment>
    <comment ref="I116" authorId="0" shapeId="0">
      <text>
        <r>
          <rPr>
            <b/>
            <sz val="10"/>
            <color indexed="81"/>
            <rFont val="游ゴシック"/>
            <family val="3"/>
            <charset val="128"/>
          </rPr>
          <t>原則、有効数字３桁以上で入力してください。</t>
        </r>
      </text>
    </comment>
    <comment ref="F117" authorId="0" shapeId="0">
      <text>
        <r>
          <rPr>
            <b/>
            <sz val="10"/>
            <color indexed="81"/>
            <rFont val="游ゴシック"/>
            <family val="3"/>
            <charset val="128"/>
          </rPr>
          <t>原則、有効数字３桁以上で入力してください。</t>
        </r>
      </text>
    </comment>
    <comment ref="I117" authorId="0" shapeId="0">
      <text>
        <r>
          <rPr>
            <b/>
            <sz val="10"/>
            <color indexed="81"/>
            <rFont val="游ゴシック"/>
            <family val="3"/>
            <charset val="128"/>
          </rPr>
          <t>原則、有効数字３桁以上で入力してください。</t>
        </r>
      </text>
    </comment>
    <comment ref="F118" authorId="0" shapeId="0">
      <text>
        <r>
          <rPr>
            <b/>
            <sz val="10"/>
            <color indexed="81"/>
            <rFont val="游ゴシック"/>
            <family val="3"/>
            <charset val="128"/>
          </rPr>
          <t>原則、有効数字３桁以上で入力してください。</t>
        </r>
      </text>
    </comment>
    <comment ref="I118" authorId="0" shapeId="0">
      <text>
        <r>
          <rPr>
            <b/>
            <sz val="10"/>
            <color indexed="81"/>
            <rFont val="游ゴシック"/>
            <family val="3"/>
            <charset val="128"/>
          </rPr>
          <t>原則、有効数字３桁以上で入力してください。</t>
        </r>
      </text>
    </comment>
    <comment ref="F119" authorId="0" shapeId="0">
      <text>
        <r>
          <rPr>
            <b/>
            <sz val="10"/>
            <color indexed="81"/>
            <rFont val="游ゴシック"/>
            <family val="3"/>
            <charset val="128"/>
          </rPr>
          <t>原則、有効数字３桁以上で入力してください。</t>
        </r>
      </text>
    </comment>
    <comment ref="I119" authorId="0" shapeId="0">
      <text>
        <r>
          <rPr>
            <b/>
            <sz val="10"/>
            <color indexed="81"/>
            <rFont val="游ゴシック"/>
            <family val="3"/>
            <charset val="128"/>
          </rPr>
          <t>原則、有効数字３桁以上で入力してください。</t>
        </r>
      </text>
    </comment>
    <comment ref="F120" authorId="0" shapeId="0">
      <text>
        <r>
          <rPr>
            <b/>
            <sz val="10"/>
            <color indexed="81"/>
            <rFont val="游ゴシック"/>
            <family val="3"/>
            <charset val="128"/>
          </rPr>
          <t>原則、有効数字３桁以上で入力してください。</t>
        </r>
      </text>
    </comment>
    <comment ref="I120" authorId="0" shapeId="0">
      <text>
        <r>
          <rPr>
            <b/>
            <sz val="10"/>
            <color indexed="81"/>
            <rFont val="游ゴシック"/>
            <family val="3"/>
            <charset val="128"/>
          </rPr>
          <t>原則、有効数字３桁以上で入力してください。</t>
        </r>
      </text>
    </comment>
    <comment ref="F121" authorId="0" shapeId="0">
      <text>
        <r>
          <rPr>
            <b/>
            <sz val="10"/>
            <color indexed="81"/>
            <rFont val="游ゴシック"/>
            <family val="3"/>
            <charset val="128"/>
          </rPr>
          <t>原則、有効数字３桁以上で入力してください。</t>
        </r>
      </text>
    </comment>
    <comment ref="I121" authorId="0" shapeId="0">
      <text>
        <r>
          <rPr>
            <b/>
            <sz val="10"/>
            <color indexed="81"/>
            <rFont val="游ゴシック"/>
            <family val="3"/>
            <charset val="128"/>
          </rPr>
          <t>原則、有効数字３桁以上で入力してください。</t>
        </r>
      </text>
    </comment>
    <comment ref="F122" authorId="0" shapeId="0">
      <text>
        <r>
          <rPr>
            <b/>
            <sz val="10"/>
            <color indexed="81"/>
            <rFont val="游ゴシック"/>
            <family val="3"/>
            <charset val="128"/>
          </rPr>
          <t>原則、有効数字３桁以上で入力してください。</t>
        </r>
      </text>
    </comment>
    <comment ref="I122" authorId="0" shapeId="0">
      <text>
        <r>
          <rPr>
            <b/>
            <sz val="10"/>
            <color indexed="81"/>
            <rFont val="游ゴシック"/>
            <family val="3"/>
            <charset val="128"/>
          </rPr>
          <t>原則、有効数字３桁以上で入力してください。</t>
        </r>
      </text>
    </comment>
    <comment ref="F123" authorId="0" shapeId="0">
      <text>
        <r>
          <rPr>
            <b/>
            <sz val="10"/>
            <color indexed="81"/>
            <rFont val="游ゴシック"/>
            <family val="3"/>
            <charset val="128"/>
          </rPr>
          <t>原則、有効数字３桁以上で入力してください。</t>
        </r>
      </text>
    </comment>
    <comment ref="I123" authorId="0" shapeId="0">
      <text>
        <r>
          <rPr>
            <b/>
            <sz val="10"/>
            <color indexed="81"/>
            <rFont val="游ゴシック"/>
            <family val="3"/>
            <charset val="128"/>
          </rPr>
          <t>原則、有効数字３桁以上で入力してください。</t>
        </r>
      </text>
    </comment>
    <comment ref="F124" authorId="0" shapeId="0">
      <text>
        <r>
          <rPr>
            <b/>
            <sz val="10"/>
            <color indexed="81"/>
            <rFont val="游ゴシック"/>
            <family val="3"/>
            <charset val="128"/>
          </rPr>
          <t>原則、有効数字３桁以上で入力してください。</t>
        </r>
      </text>
    </comment>
    <comment ref="I124" authorId="0" shapeId="0">
      <text>
        <r>
          <rPr>
            <b/>
            <sz val="10"/>
            <color indexed="81"/>
            <rFont val="游ゴシック"/>
            <family val="3"/>
            <charset val="128"/>
          </rPr>
          <t>原則、有効数字３桁以上で入力してください。</t>
        </r>
      </text>
    </comment>
    <comment ref="F125" authorId="0" shapeId="0">
      <text>
        <r>
          <rPr>
            <b/>
            <sz val="10"/>
            <color indexed="81"/>
            <rFont val="游ゴシック"/>
            <family val="3"/>
            <charset val="128"/>
          </rPr>
          <t>原則、有効数字３桁以上で入力してください。</t>
        </r>
      </text>
    </comment>
    <comment ref="I125" authorId="0" shapeId="0">
      <text>
        <r>
          <rPr>
            <b/>
            <sz val="10"/>
            <color indexed="81"/>
            <rFont val="游ゴシック"/>
            <family val="3"/>
            <charset val="128"/>
          </rPr>
          <t>原則、有効数字３桁以上で入力してください。</t>
        </r>
      </text>
    </comment>
    <comment ref="F126" authorId="0" shapeId="0">
      <text>
        <r>
          <rPr>
            <b/>
            <sz val="10"/>
            <color indexed="81"/>
            <rFont val="游ゴシック"/>
            <family val="3"/>
            <charset val="128"/>
          </rPr>
          <t>原則、有効数字３桁以上で入力してください。</t>
        </r>
      </text>
    </comment>
    <comment ref="I126" authorId="0" shapeId="0">
      <text>
        <r>
          <rPr>
            <b/>
            <sz val="10"/>
            <color indexed="81"/>
            <rFont val="游ゴシック"/>
            <family val="3"/>
            <charset val="128"/>
          </rPr>
          <t>原則、有効数字３桁以上で入力してください。</t>
        </r>
      </text>
    </comment>
    <comment ref="F127" authorId="0" shapeId="0">
      <text>
        <r>
          <rPr>
            <b/>
            <sz val="10"/>
            <color indexed="81"/>
            <rFont val="游ゴシック"/>
            <family val="3"/>
            <charset val="128"/>
          </rPr>
          <t>原則、有効数字３桁以上で入力してください。</t>
        </r>
      </text>
    </comment>
    <comment ref="I127" authorId="0" shapeId="0">
      <text>
        <r>
          <rPr>
            <b/>
            <sz val="10"/>
            <color indexed="81"/>
            <rFont val="游ゴシック"/>
            <family val="3"/>
            <charset val="128"/>
          </rPr>
          <t>原則、有効数字３桁以上で入力してください。</t>
        </r>
      </text>
    </comment>
    <comment ref="F128" authorId="0" shapeId="0">
      <text>
        <r>
          <rPr>
            <b/>
            <sz val="10"/>
            <color indexed="81"/>
            <rFont val="游ゴシック"/>
            <family val="3"/>
            <charset val="128"/>
          </rPr>
          <t>原則、有効数字３桁以上で入力してください。</t>
        </r>
      </text>
    </comment>
    <comment ref="I128" authorId="0" shapeId="0">
      <text>
        <r>
          <rPr>
            <b/>
            <sz val="10"/>
            <color indexed="81"/>
            <rFont val="游ゴシック"/>
            <family val="3"/>
            <charset val="128"/>
          </rPr>
          <t>原則、有効数字３桁以上で入力してください。</t>
        </r>
      </text>
    </comment>
    <comment ref="F129" authorId="0" shapeId="0">
      <text>
        <r>
          <rPr>
            <b/>
            <sz val="10"/>
            <color indexed="81"/>
            <rFont val="游ゴシック"/>
            <family val="3"/>
            <charset val="128"/>
          </rPr>
          <t>原則、有効数字３桁以上で入力してください。</t>
        </r>
      </text>
    </comment>
    <comment ref="I129" authorId="0" shapeId="0">
      <text>
        <r>
          <rPr>
            <b/>
            <sz val="10"/>
            <color indexed="81"/>
            <rFont val="游ゴシック"/>
            <family val="3"/>
            <charset val="128"/>
          </rPr>
          <t>原則、有効数字３桁以上で入力してください。</t>
        </r>
      </text>
    </comment>
    <comment ref="F130" authorId="0" shapeId="0">
      <text>
        <r>
          <rPr>
            <b/>
            <sz val="10"/>
            <color indexed="81"/>
            <rFont val="游ゴシック"/>
            <family val="3"/>
            <charset val="128"/>
          </rPr>
          <t>原則、有効数字３桁以上で入力してください。</t>
        </r>
      </text>
    </comment>
    <comment ref="I130" authorId="0" shapeId="0">
      <text>
        <r>
          <rPr>
            <b/>
            <sz val="10"/>
            <color indexed="81"/>
            <rFont val="游ゴシック"/>
            <family val="3"/>
            <charset val="128"/>
          </rPr>
          <t>原則、有効数字３桁以上で入力してください。</t>
        </r>
      </text>
    </comment>
    <comment ref="F131" authorId="0" shapeId="0">
      <text>
        <r>
          <rPr>
            <b/>
            <sz val="10"/>
            <color indexed="81"/>
            <rFont val="游ゴシック"/>
            <family val="3"/>
            <charset val="128"/>
          </rPr>
          <t>原則、有効数字３桁以上で入力してください。</t>
        </r>
      </text>
    </comment>
    <comment ref="I131" authorId="0" shapeId="0">
      <text>
        <r>
          <rPr>
            <b/>
            <sz val="10"/>
            <color indexed="81"/>
            <rFont val="游ゴシック"/>
            <family val="3"/>
            <charset val="128"/>
          </rPr>
          <t>原則、有効数字３桁以上で入力してください。</t>
        </r>
      </text>
    </comment>
    <comment ref="F132" authorId="0" shapeId="0">
      <text>
        <r>
          <rPr>
            <b/>
            <sz val="10"/>
            <color indexed="81"/>
            <rFont val="游ゴシック"/>
            <family val="3"/>
            <charset val="128"/>
          </rPr>
          <t>原則、有効数字３桁以上で入力してください。</t>
        </r>
      </text>
    </comment>
    <comment ref="I132" authorId="0" shapeId="0">
      <text>
        <r>
          <rPr>
            <b/>
            <sz val="10"/>
            <color indexed="81"/>
            <rFont val="游ゴシック"/>
            <family val="3"/>
            <charset val="128"/>
          </rPr>
          <t>原則、有効数字３桁以上で入力してください。</t>
        </r>
      </text>
    </comment>
    <comment ref="F133" authorId="0" shapeId="0">
      <text>
        <r>
          <rPr>
            <b/>
            <sz val="10"/>
            <color indexed="81"/>
            <rFont val="游ゴシック"/>
            <family val="3"/>
            <charset val="128"/>
          </rPr>
          <t>原則、有効数字３桁以上で入力してください。</t>
        </r>
      </text>
    </comment>
    <comment ref="I133" authorId="0" shapeId="0">
      <text>
        <r>
          <rPr>
            <b/>
            <sz val="10"/>
            <color indexed="81"/>
            <rFont val="游ゴシック"/>
            <family val="3"/>
            <charset val="128"/>
          </rPr>
          <t>原則、有効数字３桁以上で入力してください。</t>
        </r>
      </text>
    </comment>
    <comment ref="F134" authorId="0" shapeId="0">
      <text>
        <r>
          <rPr>
            <b/>
            <sz val="10"/>
            <color indexed="81"/>
            <rFont val="游ゴシック"/>
            <family val="3"/>
            <charset val="128"/>
          </rPr>
          <t>原則、有効数字３桁以上で入力してください。</t>
        </r>
      </text>
    </comment>
    <comment ref="I134" authorId="0" shapeId="0">
      <text>
        <r>
          <rPr>
            <b/>
            <sz val="10"/>
            <color indexed="81"/>
            <rFont val="游ゴシック"/>
            <family val="3"/>
            <charset val="128"/>
          </rPr>
          <t>原則、有効数字３桁以上で入力してください。</t>
        </r>
      </text>
    </comment>
    <comment ref="F135" authorId="0" shapeId="0">
      <text>
        <r>
          <rPr>
            <b/>
            <sz val="10"/>
            <color indexed="81"/>
            <rFont val="游ゴシック"/>
            <family val="3"/>
            <charset val="128"/>
          </rPr>
          <t>原則、有効数字３桁以上で入力してください。</t>
        </r>
      </text>
    </comment>
    <comment ref="I135" authorId="0" shapeId="0">
      <text>
        <r>
          <rPr>
            <b/>
            <sz val="10"/>
            <color indexed="81"/>
            <rFont val="游ゴシック"/>
            <family val="3"/>
            <charset val="128"/>
          </rPr>
          <t>原則、有効数字３桁以上で入力してください。</t>
        </r>
      </text>
    </comment>
    <comment ref="F136" authorId="0" shapeId="0">
      <text>
        <r>
          <rPr>
            <b/>
            <sz val="10"/>
            <color indexed="81"/>
            <rFont val="游ゴシック"/>
            <family val="3"/>
            <charset val="128"/>
          </rPr>
          <t>原則、有効数字３桁以上で入力してください。</t>
        </r>
      </text>
    </comment>
    <comment ref="I136" authorId="0" shapeId="0">
      <text>
        <r>
          <rPr>
            <b/>
            <sz val="10"/>
            <color indexed="81"/>
            <rFont val="游ゴシック"/>
            <family val="3"/>
            <charset val="128"/>
          </rPr>
          <t>原則、有効数字３桁以上で入力してください。</t>
        </r>
      </text>
    </comment>
    <comment ref="F137" authorId="0" shapeId="0">
      <text>
        <r>
          <rPr>
            <b/>
            <sz val="10"/>
            <color indexed="81"/>
            <rFont val="游ゴシック"/>
            <family val="3"/>
            <charset val="128"/>
          </rPr>
          <t>原則、有効数字３桁以上で入力してください。</t>
        </r>
      </text>
    </comment>
    <comment ref="I137" authorId="0" shapeId="0">
      <text>
        <r>
          <rPr>
            <b/>
            <sz val="10"/>
            <color indexed="81"/>
            <rFont val="游ゴシック"/>
            <family val="3"/>
            <charset val="128"/>
          </rPr>
          <t>原則、有効数字３桁以上で入力してください。</t>
        </r>
      </text>
    </comment>
    <comment ref="F138" authorId="0" shapeId="0">
      <text>
        <r>
          <rPr>
            <b/>
            <sz val="10"/>
            <color indexed="81"/>
            <rFont val="游ゴシック"/>
            <family val="3"/>
            <charset val="128"/>
          </rPr>
          <t>原則、有効数字３桁以上で入力してください。</t>
        </r>
      </text>
    </comment>
    <comment ref="I138" authorId="0" shapeId="0">
      <text>
        <r>
          <rPr>
            <b/>
            <sz val="10"/>
            <color indexed="81"/>
            <rFont val="游ゴシック"/>
            <family val="3"/>
            <charset val="128"/>
          </rPr>
          <t>原則、有効数字３桁以上で入力してください。</t>
        </r>
      </text>
    </comment>
    <comment ref="F139" authorId="0" shapeId="0">
      <text>
        <r>
          <rPr>
            <b/>
            <sz val="10"/>
            <color indexed="81"/>
            <rFont val="游ゴシック"/>
            <family val="3"/>
            <charset val="128"/>
          </rPr>
          <t>原則、有効数字３桁以上で入力してください。</t>
        </r>
      </text>
    </comment>
    <comment ref="I139" authorId="0" shapeId="0">
      <text>
        <r>
          <rPr>
            <b/>
            <sz val="10"/>
            <color indexed="81"/>
            <rFont val="游ゴシック"/>
            <family val="3"/>
            <charset val="128"/>
          </rPr>
          <t>原則、有効数字３桁以上で入力してください。</t>
        </r>
      </text>
    </comment>
    <comment ref="F140" authorId="0" shapeId="0">
      <text>
        <r>
          <rPr>
            <b/>
            <sz val="10"/>
            <color indexed="81"/>
            <rFont val="游ゴシック"/>
            <family val="3"/>
            <charset val="128"/>
          </rPr>
          <t>原則、有効数字３桁以上で入力してください。</t>
        </r>
      </text>
    </comment>
    <comment ref="I140" authorId="0" shapeId="0">
      <text>
        <r>
          <rPr>
            <b/>
            <sz val="10"/>
            <color indexed="81"/>
            <rFont val="游ゴシック"/>
            <family val="3"/>
            <charset val="128"/>
          </rPr>
          <t>原則、有効数字３桁以上で入力してください。</t>
        </r>
      </text>
    </comment>
    <comment ref="F141" authorId="0" shapeId="0">
      <text>
        <r>
          <rPr>
            <b/>
            <sz val="10"/>
            <color indexed="81"/>
            <rFont val="游ゴシック"/>
            <family val="3"/>
            <charset val="128"/>
          </rPr>
          <t>原則、有効数字３桁以上で入力してください。</t>
        </r>
      </text>
    </comment>
    <comment ref="I141" authorId="0" shapeId="0">
      <text>
        <r>
          <rPr>
            <b/>
            <sz val="10"/>
            <color indexed="81"/>
            <rFont val="游ゴシック"/>
            <family val="3"/>
            <charset val="128"/>
          </rPr>
          <t>原則、有効数字３桁以上で入力してください。</t>
        </r>
      </text>
    </comment>
    <comment ref="B142" authorId="1" shapeId="0">
      <text>
        <r>
          <rPr>
            <b/>
            <sz val="9"/>
            <color indexed="81"/>
            <rFont val="游ゴシック"/>
            <family val="3"/>
            <charset val="128"/>
          </rPr>
          <t>温対法で二酸化炭素排出量の報告が求められているFCCコークや潤滑油は、こちらに記入してください。</t>
        </r>
        <r>
          <rPr>
            <sz val="9"/>
            <color indexed="81"/>
            <rFont val="MS P ゴシック"/>
            <family val="3"/>
            <charset val="128"/>
          </rPr>
          <t xml:space="preserve">
</t>
        </r>
      </text>
    </comment>
    <comment ref="F142" authorId="0" shapeId="0">
      <text>
        <r>
          <rPr>
            <b/>
            <sz val="10"/>
            <color indexed="81"/>
            <rFont val="游ゴシック"/>
            <family val="3"/>
            <charset val="128"/>
          </rPr>
          <t>右側太枠内に、発熱量、排出係数を入力してください。原則、有効数字３桁以上で入力してください。</t>
        </r>
      </text>
    </comment>
    <comment ref="I142" authorId="0" shapeId="0">
      <text>
        <r>
          <rPr>
            <b/>
            <sz val="10"/>
            <color indexed="81"/>
            <rFont val="游ゴシック"/>
            <family val="3"/>
            <charset val="128"/>
          </rPr>
          <t>原則、有効数字３桁以上で入力してください。</t>
        </r>
      </text>
    </comment>
    <comment ref="F143" authorId="0" shapeId="0">
      <text>
        <r>
          <rPr>
            <b/>
            <sz val="10"/>
            <color indexed="81"/>
            <rFont val="游ゴシック"/>
            <family val="3"/>
            <charset val="128"/>
          </rPr>
          <t>右側太枠内に、発熱量、排出係数を入力してください。原則、有効数字３桁以上で入力してください。</t>
        </r>
      </text>
    </comment>
    <comment ref="I143" authorId="0" shapeId="0">
      <text>
        <r>
          <rPr>
            <b/>
            <sz val="10"/>
            <color indexed="81"/>
            <rFont val="游ゴシック"/>
            <family val="3"/>
            <charset val="128"/>
          </rPr>
          <t>原則、有効数字３桁以上で入力してください。</t>
        </r>
      </text>
    </comment>
    <comment ref="U147" authorId="2" shapeId="0">
      <text>
        <r>
          <rPr>
            <b/>
            <sz val="9"/>
            <color indexed="81"/>
            <rFont val="游ゴシック"/>
            <family val="3"/>
            <charset val="128"/>
          </rPr>
          <t>ガス事業者名を入力してください。</t>
        </r>
      </text>
    </comment>
    <comment ref="F148" authorId="0" shapeId="0">
      <text>
        <r>
          <rPr>
            <b/>
            <sz val="10"/>
            <color indexed="81"/>
            <rFont val="游ゴシック"/>
            <family val="3"/>
            <charset val="128"/>
          </rPr>
          <t>右側太枠内に、ガス事業者名、排出係数を入力してください。原則、有効数字３桁以上で入力してください。</t>
        </r>
      </text>
    </comment>
    <comment ref="I148" authorId="0" shapeId="0">
      <text>
        <r>
          <rPr>
            <b/>
            <sz val="10"/>
            <color indexed="81"/>
            <rFont val="游ゴシック"/>
            <family val="3"/>
            <charset val="128"/>
          </rPr>
          <t>原則、有効数字３桁以上で入力してください。</t>
        </r>
      </text>
    </comment>
    <comment ref="S148" authorId="1" shapeId="0">
      <text>
        <r>
          <rPr>
            <b/>
            <sz val="9"/>
            <color indexed="81"/>
            <rFont val="游ゴシック"/>
            <family val="3"/>
            <charset val="128"/>
          </rPr>
          <t>ガス事業者が公表する基礎排出係数を入力してください。</t>
        </r>
      </text>
    </comment>
    <comment ref="F153" authorId="0" shapeId="0">
      <text>
        <r>
          <rPr>
            <b/>
            <sz val="10"/>
            <color indexed="81"/>
            <rFont val="游ゴシック"/>
            <family val="3"/>
            <charset val="128"/>
          </rPr>
          <t>原則、有効数字３桁以上で入力してください。</t>
        </r>
      </text>
    </comment>
    <comment ref="I153" authorId="0" shapeId="0">
      <text>
        <r>
          <rPr>
            <b/>
            <sz val="10"/>
            <color indexed="81"/>
            <rFont val="游ゴシック"/>
            <family val="3"/>
            <charset val="128"/>
          </rPr>
          <t>原則、有効数字３桁以上で入力してください。</t>
        </r>
      </text>
    </comment>
    <comment ref="F154" authorId="0" shapeId="0">
      <text>
        <r>
          <rPr>
            <b/>
            <sz val="10"/>
            <color indexed="81"/>
            <rFont val="游ゴシック"/>
            <family val="3"/>
            <charset val="128"/>
          </rPr>
          <t>原則、有効数字３桁以上で入力してください。</t>
        </r>
      </text>
    </comment>
    <comment ref="I154" authorId="0" shapeId="0">
      <text>
        <r>
          <rPr>
            <b/>
            <sz val="10"/>
            <color indexed="81"/>
            <rFont val="游ゴシック"/>
            <family val="3"/>
            <charset val="128"/>
          </rPr>
          <t>原則、有効数字３桁以上で入力してください。</t>
        </r>
      </text>
    </comment>
    <comment ref="F155" authorId="0" shapeId="0">
      <text>
        <r>
          <rPr>
            <b/>
            <sz val="10"/>
            <color indexed="81"/>
            <rFont val="游ゴシック"/>
            <family val="3"/>
            <charset val="128"/>
          </rPr>
          <t>原則、有効数字３桁以上で入力してください。</t>
        </r>
      </text>
    </comment>
    <comment ref="I155" authorId="0" shapeId="0">
      <text>
        <r>
          <rPr>
            <b/>
            <sz val="10"/>
            <color indexed="81"/>
            <rFont val="游ゴシック"/>
            <family val="3"/>
            <charset val="128"/>
          </rPr>
          <t>原則、有効数字３桁以上で入力してください。</t>
        </r>
      </text>
    </comment>
    <comment ref="F156" authorId="0" shapeId="0">
      <text>
        <r>
          <rPr>
            <b/>
            <sz val="10"/>
            <color indexed="81"/>
            <rFont val="游ゴシック"/>
            <family val="3"/>
            <charset val="128"/>
          </rPr>
          <t>原則、有効数字３桁以上で入力してください。</t>
        </r>
      </text>
    </comment>
    <comment ref="I156" authorId="0" shapeId="0">
      <text>
        <r>
          <rPr>
            <b/>
            <sz val="10"/>
            <color indexed="81"/>
            <rFont val="游ゴシック"/>
            <family val="3"/>
            <charset val="128"/>
          </rPr>
          <t>原則、有効数字３桁以上で入力してください。</t>
        </r>
      </text>
    </comment>
    <comment ref="F157" authorId="0" shapeId="0">
      <text>
        <r>
          <rPr>
            <b/>
            <sz val="10"/>
            <color indexed="81"/>
            <rFont val="游ゴシック"/>
            <family val="3"/>
            <charset val="128"/>
          </rPr>
          <t>原則、有効数字３桁以上で入力してください。</t>
        </r>
      </text>
    </comment>
    <comment ref="I157" authorId="0" shapeId="0">
      <text>
        <r>
          <rPr>
            <b/>
            <sz val="10"/>
            <color indexed="81"/>
            <rFont val="游ゴシック"/>
            <family val="3"/>
            <charset val="128"/>
          </rPr>
          <t>原則、有効数字３桁以上で入力してください。</t>
        </r>
      </text>
    </comment>
    <comment ref="F158" authorId="0" shapeId="0">
      <text>
        <r>
          <rPr>
            <b/>
            <sz val="10"/>
            <color indexed="81"/>
            <rFont val="游ゴシック"/>
            <family val="3"/>
            <charset val="128"/>
          </rPr>
          <t>原則、有効数字３桁以上で入力してください。</t>
        </r>
      </text>
    </comment>
    <comment ref="I158" authorId="0" shapeId="0">
      <text>
        <r>
          <rPr>
            <b/>
            <sz val="10"/>
            <color indexed="81"/>
            <rFont val="游ゴシック"/>
            <family val="3"/>
            <charset val="128"/>
          </rPr>
          <t>原則、有効数字３桁以上で入力してください。</t>
        </r>
      </text>
    </comment>
    <comment ref="F159" authorId="0" shapeId="0">
      <text>
        <r>
          <rPr>
            <b/>
            <sz val="10"/>
            <color indexed="81"/>
            <rFont val="游ゴシック"/>
            <family val="3"/>
            <charset val="128"/>
          </rPr>
          <t>原則、有効数字３桁以上で入力してください。</t>
        </r>
      </text>
    </comment>
    <comment ref="I159" authorId="0" shapeId="0">
      <text>
        <r>
          <rPr>
            <b/>
            <sz val="10"/>
            <color indexed="81"/>
            <rFont val="游ゴシック"/>
            <family val="3"/>
            <charset val="128"/>
          </rPr>
          <t>原則、有効数字３桁以上で入力してください。</t>
        </r>
      </text>
    </comment>
    <comment ref="F160" authorId="0" shapeId="0">
      <text>
        <r>
          <rPr>
            <b/>
            <sz val="10"/>
            <color indexed="81"/>
            <rFont val="游ゴシック"/>
            <family val="3"/>
            <charset val="128"/>
          </rPr>
          <t>原則、有効数字３桁以上で入力してください。</t>
        </r>
      </text>
    </comment>
    <comment ref="I160" authorId="0" shapeId="0">
      <text>
        <r>
          <rPr>
            <b/>
            <sz val="10"/>
            <color indexed="81"/>
            <rFont val="游ゴシック"/>
            <family val="3"/>
            <charset val="128"/>
          </rPr>
          <t>原則、有効数字３桁以上で入力してください。</t>
        </r>
      </text>
    </comment>
    <comment ref="F161" authorId="0" shapeId="0">
      <text>
        <r>
          <rPr>
            <b/>
            <sz val="10"/>
            <color indexed="81"/>
            <rFont val="游ゴシック"/>
            <family val="3"/>
            <charset val="128"/>
          </rPr>
          <t>原則、有効数字３桁以上で入力してください。</t>
        </r>
      </text>
    </comment>
    <comment ref="I161" authorId="0" shapeId="0">
      <text>
        <r>
          <rPr>
            <b/>
            <sz val="10"/>
            <color indexed="81"/>
            <rFont val="游ゴシック"/>
            <family val="3"/>
            <charset val="128"/>
          </rPr>
          <t>原則、有効数字３桁以上で入力してください。</t>
        </r>
      </text>
    </comment>
    <comment ref="F162" authorId="0" shapeId="0">
      <text>
        <r>
          <rPr>
            <b/>
            <sz val="10"/>
            <color indexed="81"/>
            <rFont val="游ゴシック"/>
            <family val="3"/>
            <charset val="128"/>
          </rPr>
          <t>原則、有効数字３桁以上で入力してください。</t>
        </r>
      </text>
    </comment>
    <comment ref="I162" authorId="0" shapeId="0">
      <text>
        <r>
          <rPr>
            <b/>
            <sz val="10"/>
            <color indexed="81"/>
            <rFont val="游ゴシック"/>
            <family val="3"/>
            <charset val="128"/>
          </rPr>
          <t>原則、有効数字３桁以上で入力してください。</t>
        </r>
      </text>
    </comment>
    <comment ref="F163" authorId="0" shapeId="0">
      <text>
        <r>
          <rPr>
            <b/>
            <sz val="10"/>
            <color indexed="81"/>
            <rFont val="游ゴシック"/>
            <family val="3"/>
            <charset val="128"/>
          </rPr>
          <t>原則、有効数字３桁以上で入力してください。</t>
        </r>
      </text>
    </comment>
    <comment ref="I163" authorId="0" shapeId="0">
      <text>
        <r>
          <rPr>
            <b/>
            <sz val="10"/>
            <color indexed="81"/>
            <rFont val="游ゴシック"/>
            <family val="3"/>
            <charset val="128"/>
          </rPr>
          <t>原則、有効数字３桁以上で入力してください。</t>
        </r>
      </text>
    </comment>
    <comment ref="F164" authorId="0" shapeId="0">
      <text>
        <r>
          <rPr>
            <b/>
            <sz val="10"/>
            <color indexed="81"/>
            <rFont val="游ゴシック"/>
            <family val="3"/>
            <charset val="128"/>
          </rPr>
          <t>原則、有効数字３桁以上で入力してください。</t>
        </r>
      </text>
    </comment>
    <comment ref="I164" authorId="0" shapeId="0">
      <text>
        <r>
          <rPr>
            <b/>
            <sz val="10"/>
            <color indexed="81"/>
            <rFont val="游ゴシック"/>
            <family val="3"/>
            <charset val="128"/>
          </rPr>
          <t>原則、有効数字３桁以上で入力してください。</t>
        </r>
      </text>
    </comment>
    <comment ref="F165" authorId="0" shapeId="0">
      <text>
        <r>
          <rPr>
            <b/>
            <sz val="10"/>
            <color indexed="81"/>
            <rFont val="游ゴシック"/>
            <family val="3"/>
            <charset val="128"/>
          </rPr>
          <t>原則、有効数字３桁以上で入力してください。</t>
        </r>
      </text>
    </comment>
    <comment ref="I165" authorId="0" shapeId="0">
      <text>
        <r>
          <rPr>
            <b/>
            <sz val="10"/>
            <color indexed="81"/>
            <rFont val="游ゴシック"/>
            <family val="3"/>
            <charset val="128"/>
          </rPr>
          <t>原則、有効数字３桁以上で入力してください。</t>
        </r>
      </text>
    </comment>
    <comment ref="F166" authorId="0" shapeId="0">
      <text>
        <r>
          <rPr>
            <b/>
            <sz val="10"/>
            <color indexed="81"/>
            <rFont val="游ゴシック"/>
            <family val="3"/>
            <charset val="128"/>
          </rPr>
          <t>原則、有効数字３桁以上で入力してください。</t>
        </r>
      </text>
    </comment>
    <comment ref="I166" authorId="0" shapeId="0">
      <text>
        <r>
          <rPr>
            <b/>
            <sz val="10"/>
            <color indexed="81"/>
            <rFont val="游ゴシック"/>
            <family val="3"/>
            <charset val="128"/>
          </rPr>
          <t>原則、有効数字３桁以上で入力してください。</t>
        </r>
      </text>
    </comment>
    <comment ref="F167" authorId="0" shapeId="0">
      <text>
        <r>
          <rPr>
            <b/>
            <sz val="10"/>
            <color indexed="81"/>
            <rFont val="游ゴシック"/>
            <family val="3"/>
            <charset val="128"/>
          </rPr>
          <t>原則、有効数字３桁以上で入力してください。</t>
        </r>
      </text>
    </comment>
    <comment ref="I167" authorId="0" shapeId="0">
      <text>
        <r>
          <rPr>
            <b/>
            <sz val="10"/>
            <color indexed="81"/>
            <rFont val="游ゴシック"/>
            <family val="3"/>
            <charset val="128"/>
          </rPr>
          <t>原則、有効数字３桁以上で入力してください。</t>
        </r>
      </text>
    </comment>
    <comment ref="F168" authorId="0" shapeId="0">
      <text>
        <r>
          <rPr>
            <b/>
            <sz val="10"/>
            <color indexed="81"/>
            <rFont val="游ゴシック"/>
            <family val="3"/>
            <charset val="128"/>
          </rPr>
          <t>原則、有効数字３桁以上で入力してください。</t>
        </r>
      </text>
    </comment>
    <comment ref="I168" authorId="0" shapeId="0">
      <text>
        <r>
          <rPr>
            <b/>
            <sz val="10"/>
            <color indexed="81"/>
            <rFont val="游ゴシック"/>
            <family val="3"/>
            <charset val="128"/>
          </rPr>
          <t>原則、有効数字３桁以上で入力してください。</t>
        </r>
      </text>
    </comment>
    <comment ref="F169" authorId="0" shapeId="0">
      <text>
        <r>
          <rPr>
            <b/>
            <sz val="10"/>
            <color indexed="81"/>
            <rFont val="游ゴシック"/>
            <family val="3"/>
            <charset val="128"/>
          </rPr>
          <t>原則、有効数字３桁以上で入力してください。</t>
        </r>
      </text>
    </comment>
    <comment ref="I169" authorId="0" shapeId="0">
      <text>
        <r>
          <rPr>
            <b/>
            <sz val="10"/>
            <color indexed="81"/>
            <rFont val="游ゴシック"/>
            <family val="3"/>
            <charset val="128"/>
          </rPr>
          <t>原則、有効数字３桁以上で入力してください。</t>
        </r>
      </text>
    </comment>
    <comment ref="B170" authorId="1" shapeId="0">
      <text>
        <r>
          <rPr>
            <b/>
            <sz val="9"/>
            <color indexed="81"/>
            <rFont val="游ゴシック"/>
            <family val="3"/>
            <charset val="128"/>
          </rPr>
          <t>温対法で二酸化炭素排出量の報告が求められている廃プラスチック塁から製造された燃料炭化水素油はこちらに記入してください。</t>
        </r>
      </text>
    </comment>
    <comment ref="F170" authorId="0" shapeId="0">
      <text>
        <r>
          <rPr>
            <b/>
            <sz val="10"/>
            <color indexed="81"/>
            <rFont val="游ゴシック"/>
            <family val="3"/>
            <charset val="128"/>
          </rPr>
          <t>右側太枠内に、発熱量、排出係数を入力してください。原則、有効数字３桁以上で入力してください。</t>
        </r>
      </text>
    </comment>
    <comment ref="I170" authorId="0" shapeId="0">
      <text>
        <r>
          <rPr>
            <b/>
            <sz val="10"/>
            <color indexed="81"/>
            <rFont val="游ゴシック"/>
            <family val="3"/>
            <charset val="128"/>
          </rPr>
          <t>原則、有効数字３桁以上で入力してください。</t>
        </r>
      </text>
    </comment>
    <comment ref="F171" authorId="0" shapeId="0">
      <text>
        <r>
          <rPr>
            <b/>
            <sz val="10"/>
            <color indexed="81"/>
            <rFont val="游ゴシック"/>
            <family val="3"/>
            <charset val="128"/>
          </rPr>
          <t>右側太枠内に、発熱量、排出係数を入力してください。原則、有効数字３桁以上で入力してください。</t>
        </r>
      </text>
    </comment>
    <comment ref="I171" authorId="0" shapeId="0">
      <text>
        <r>
          <rPr>
            <b/>
            <sz val="10"/>
            <color indexed="81"/>
            <rFont val="游ゴシック"/>
            <family val="3"/>
            <charset val="128"/>
          </rPr>
          <t>原則、有効数字３桁以上で入力してください。</t>
        </r>
      </text>
    </comment>
    <comment ref="F176" authorId="0" shapeId="0">
      <text>
        <r>
          <rPr>
            <b/>
            <sz val="10"/>
            <color indexed="81"/>
            <rFont val="游ゴシック"/>
            <family val="3"/>
            <charset val="128"/>
          </rPr>
          <t>原則、有効数字３桁以上で入力してください。</t>
        </r>
      </text>
    </comment>
    <comment ref="I176" authorId="0" shapeId="0">
      <text>
        <r>
          <rPr>
            <b/>
            <sz val="10"/>
            <color indexed="81"/>
            <rFont val="游ゴシック"/>
            <family val="3"/>
            <charset val="128"/>
          </rPr>
          <t>原則、有効数字３桁以上で入力してください。</t>
        </r>
      </text>
    </comment>
    <comment ref="F177" authorId="0" shapeId="0">
      <text>
        <r>
          <rPr>
            <b/>
            <sz val="10"/>
            <color indexed="81"/>
            <rFont val="游ゴシック"/>
            <family val="3"/>
            <charset val="128"/>
          </rPr>
          <t>右側太枠内に、排出係数を入力してください。原則、有効数字３桁以上で入力してください。</t>
        </r>
      </text>
    </comment>
    <comment ref="I177" authorId="0" shapeId="0">
      <text>
        <r>
          <rPr>
            <b/>
            <sz val="10"/>
            <color indexed="81"/>
            <rFont val="游ゴシック"/>
            <family val="3"/>
            <charset val="128"/>
          </rPr>
          <t>右側太枠内に、排出係数を入力してください。原則、有効数字３桁以上で入力してください。</t>
        </r>
      </text>
    </comment>
    <comment ref="S177" authorId="1" shapeId="0">
      <text>
        <r>
          <rPr>
            <b/>
            <sz val="9"/>
            <color indexed="81"/>
            <rFont val="游ゴシック"/>
            <family val="3"/>
            <charset val="128"/>
          </rPr>
          <t>基礎排出係数を入力してください。</t>
        </r>
      </text>
    </comment>
    <comment ref="F178" authorId="0" shapeId="0">
      <text>
        <r>
          <rPr>
            <b/>
            <sz val="10"/>
            <color indexed="81"/>
            <rFont val="游ゴシック"/>
            <family val="3"/>
            <charset val="128"/>
          </rPr>
          <t>右側太枠内に、排出係数を入力してください。原則、有効数字３桁以上で入力してください。</t>
        </r>
      </text>
    </comment>
    <comment ref="I178" authorId="0" shapeId="0">
      <text>
        <r>
          <rPr>
            <b/>
            <sz val="10"/>
            <color indexed="81"/>
            <rFont val="游ゴシック"/>
            <family val="3"/>
            <charset val="128"/>
          </rPr>
          <t>右側太枠内に、排出係数を入力してください。原則、有効数字３桁以上で入力してください。</t>
        </r>
      </text>
    </comment>
    <comment ref="S178" authorId="1" shapeId="0">
      <text>
        <r>
          <rPr>
            <b/>
            <sz val="9"/>
            <color indexed="81"/>
            <rFont val="游ゴシック"/>
            <family val="3"/>
            <charset val="128"/>
          </rPr>
          <t>基礎排出係数を入力してください。</t>
        </r>
      </text>
    </comment>
    <comment ref="F179" authorId="0" shapeId="0">
      <text>
        <r>
          <rPr>
            <b/>
            <sz val="10"/>
            <color indexed="81"/>
            <rFont val="游ゴシック"/>
            <family val="3"/>
            <charset val="128"/>
          </rPr>
          <t>右側太枠内に、排出係数を入力してください。原則、有効数字３桁以上で入力してください。</t>
        </r>
      </text>
    </comment>
    <comment ref="I179" authorId="0" shapeId="0">
      <text>
        <r>
          <rPr>
            <b/>
            <sz val="10"/>
            <color indexed="81"/>
            <rFont val="游ゴシック"/>
            <family val="3"/>
            <charset val="128"/>
          </rPr>
          <t>右側太枠内に、排出係数を入力してください。原則、有効数字３桁以上で入力してください。</t>
        </r>
      </text>
    </comment>
    <comment ref="S179" authorId="1" shapeId="0">
      <text>
        <r>
          <rPr>
            <b/>
            <sz val="9"/>
            <color indexed="81"/>
            <rFont val="游ゴシック"/>
            <family val="3"/>
            <charset val="128"/>
          </rPr>
          <t>基礎排出係数を入力してください。</t>
        </r>
      </text>
    </comment>
    <comment ref="F180" authorId="0" shapeId="0">
      <text>
        <r>
          <rPr>
            <b/>
            <sz val="10"/>
            <color indexed="81"/>
            <rFont val="游ゴシック"/>
            <family val="3"/>
            <charset val="128"/>
          </rPr>
          <t>右側太枠内に、排出係数を入力してください。原則、有効数字３桁以上で入力してください。</t>
        </r>
      </text>
    </comment>
    <comment ref="I180" authorId="0" shapeId="0">
      <text>
        <r>
          <rPr>
            <b/>
            <sz val="10"/>
            <color indexed="81"/>
            <rFont val="游ゴシック"/>
            <family val="3"/>
            <charset val="128"/>
          </rPr>
          <t>右側太枠内に、排出係数を入力してください。原則、有効数字３桁以上で入力してください。</t>
        </r>
      </text>
    </comment>
    <comment ref="S180" authorId="1" shapeId="0">
      <text>
        <r>
          <rPr>
            <b/>
            <sz val="9"/>
            <color indexed="81"/>
            <rFont val="游ゴシック"/>
            <family val="3"/>
            <charset val="128"/>
          </rPr>
          <t>基礎排出係数を入力してください。</t>
        </r>
      </text>
    </comment>
    <comment ref="F181" authorId="0" shapeId="0">
      <text>
        <r>
          <rPr>
            <b/>
            <sz val="10"/>
            <color indexed="81"/>
            <rFont val="游ゴシック"/>
            <family val="3"/>
            <charset val="128"/>
          </rPr>
          <t>原則、有効数字３桁以上で入力してください。</t>
        </r>
      </text>
    </comment>
    <comment ref="I181" authorId="0" shapeId="0">
      <text>
        <r>
          <rPr>
            <b/>
            <sz val="10"/>
            <color indexed="81"/>
            <rFont val="游ゴシック"/>
            <family val="3"/>
            <charset val="128"/>
          </rPr>
          <t>原則、有効数字３桁以上で入力してください。排出係数は右欄に入力してください。</t>
        </r>
      </text>
    </comment>
    <comment ref="F182" authorId="0" shapeId="0">
      <text>
        <r>
          <rPr>
            <b/>
            <sz val="10"/>
            <color indexed="81"/>
            <rFont val="游ゴシック"/>
            <family val="3"/>
            <charset val="128"/>
          </rPr>
          <t>原則、有効数字３桁以上で入力してください。</t>
        </r>
      </text>
    </comment>
    <comment ref="I182" authorId="0" shapeId="0">
      <text>
        <r>
          <rPr>
            <b/>
            <sz val="10"/>
            <color indexed="81"/>
            <rFont val="游ゴシック"/>
            <family val="3"/>
            <charset val="128"/>
          </rPr>
          <t>原則、有効数字３桁以上で入力してください。排出係数は右欄に入力してください。</t>
        </r>
      </text>
    </comment>
    <comment ref="F183" authorId="0" shapeId="0">
      <text>
        <r>
          <rPr>
            <b/>
            <sz val="10"/>
            <color indexed="81"/>
            <rFont val="游ゴシック"/>
            <family val="3"/>
            <charset val="128"/>
          </rPr>
          <t>原則、有効数字３桁以上で入力してください。</t>
        </r>
      </text>
    </comment>
    <comment ref="I183" authorId="0" shapeId="0">
      <text>
        <r>
          <rPr>
            <b/>
            <sz val="10"/>
            <color indexed="81"/>
            <rFont val="游ゴシック"/>
            <family val="3"/>
            <charset val="128"/>
          </rPr>
          <t>原則、有効数字３桁以上で入力してください。排出係数は右欄に入力してください。</t>
        </r>
      </text>
    </comment>
    <comment ref="F184" authorId="0" shapeId="0">
      <text>
        <r>
          <rPr>
            <b/>
            <sz val="10"/>
            <color indexed="81"/>
            <rFont val="游ゴシック"/>
            <family val="3"/>
            <charset val="128"/>
          </rPr>
          <t>原則、有効数字３桁以上で入力してください。</t>
        </r>
      </text>
    </comment>
    <comment ref="I184" authorId="0" shapeId="0">
      <text>
        <r>
          <rPr>
            <b/>
            <sz val="10"/>
            <color indexed="81"/>
            <rFont val="游ゴシック"/>
            <family val="3"/>
            <charset val="128"/>
          </rPr>
          <t>原則、有効数字３桁以上で入力してください。排出係数は右欄に入力してください。</t>
        </r>
      </text>
    </comment>
    <comment ref="F185" authorId="0" shapeId="0">
      <text>
        <r>
          <rPr>
            <b/>
            <sz val="10"/>
            <color indexed="81"/>
            <rFont val="游ゴシック"/>
            <family val="3"/>
            <charset val="128"/>
          </rPr>
          <t>原則、有効数字３桁以上で入力してください。</t>
        </r>
      </text>
    </comment>
    <comment ref="I185" authorId="0" shapeId="0">
      <text>
        <r>
          <rPr>
            <b/>
            <sz val="10"/>
            <color indexed="81"/>
            <rFont val="游ゴシック"/>
            <family val="3"/>
            <charset val="128"/>
          </rPr>
          <t>原則、有効数字３桁以上で入力してください。排出係数は右欄に入力してください。</t>
        </r>
      </text>
    </comment>
    <comment ref="S185" authorId="1" shapeId="0">
      <text>
        <r>
          <rPr>
            <b/>
            <sz val="9"/>
            <color indexed="81"/>
            <rFont val="游ゴシック"/>
            <family val="3"/>
            <charset val="128"/>
          </rPr>
          <t>排出係数を入力してください。</t>
        </r>
      </text>
    </comment>
    <comment ref="O189" authorId="2" shapeId="0">
      <text>
        <r>
          <rPr>
            <b/>
            <sz val="11"/>
            <color indexed="10"/>
            <rFont val="游ゴシック"/>
            <family val="3"/>
            <charset val="128"/>
          </rPr>
          <t>電力事業者名、排出係数、買電量をこの表の太枠内に上から順に入力してください！</t>
        </r>
      </text>
    </comment>
    <comment ref="F191" authorId="2" shapeId="0">
      <text>
        <r>
          <rPr>
            <b/>
            <sz val="10"/>
            <color indexed="81"/>
            <rFont val="游ゴシック"/>
            <family val="3"/>
            <charset val="128"/>
          </rPr>
          <t>右側太枠内に電気事業者名、排出係数、買電量を入力してください。</t>
        </r>
      </text>
    </comment>
    <comment ref="P191" authorId="2" shapeId="0">
      <text>
        <r>
          <rPr>
            <b/>
            <sz val="9"/>
            <color indexed="81"/>
            <rFont val="游ゴシック"/>
            <family val="3"/>
            <charset val="128"/>
          </rPr>
          <t>電気事業者名を入力してください。</t>
        </r>
      </text>
    </comment>
    <comment ref="R191" authorId="2" shapeId="0">
      <text>
        <r>
          <rPr>
            <b/>
            <sz val="9"/>
            <color indexed="81"/>
            <rFont val="游ゴシック"/>
            <family val="3"/>
            <charset val="128"/>
          </rPr>
          <t>基礎排出係数を入力してください。</t>
        </r>
      </text>
    </comment>
    <comment ref="T191" authorId="2" shapeId="0">
      <text>
        <r>
          <rPr>
            <b/>
            <sz val="9"/>
            <color indexed="81"/>
            <rFont val="游ゴシック"/>
            <family val="3"/>
            <charset val="128"/>
          </rPr>
          <t>原則、有効数字３桁以上で記入してください。</t>
        </r>
      </text>
    </comment>
    <comment ref="P192" authorId="2" shapeId="0">
      <text>
        <r>
          <rPr>
            <b/>
            <sz val="9"/>
            <color indexed="81"/>
            <rFont val="游ゴシック"/>
            <family val="3"/>
            <charset val="128"/>
          </rPr>
          <t>電気事業者名を入力してください。</t>
        </r>
      </text>
    </comment>
    <comment ref="R192" authorId="2" shapeId="0">
      <text>
        <r>
          <rPr>
            <b/>
            <sz val="9"/>
            <color indexed="81"/>
            <rFont val="游ゴシック"/>
            <family val="3"/>
            <charset val="128"/>
          </rPr>
          <t>基礎排出係数を入力してください。</t>
        </r>
      </text>
    </comment>
    <comment ref="T192" authorId="2" shapeId="0">
      <text>
        <r>
          <rPr>
            <b/>
            <sz val="9"/>
            <color indexed="81"/>
            <rFont val="游ゴシック"/>
            <family val="3"/>
            <charset val="128"/>
          </rPr>
          <t>原則、有効数字３桁以上で記入してください。</t>
        </r>
      </text>
    </comment>
    <comment ref="P193" authorId="2" shapeId="0">
      <text>
        <r>
          <rPr>
            <b/>
            <sz val="9"/>
            <color indexed="81"/>
            <rFont val="游ゴシック"/>
            <family val="3"/>
            <charset val="128"/>
          </rPr>
          <t>電気事業者名を入力してください。</t>
        </r>
      </text>
    </comment>
    <comment ref="R193" authorId="2" shapeId="0">
      <text>
        <r>
          <rPr>
            <b/>
            <sz val="9"/>
            <color indexed="81"/>
            <rFont val="游ゴシック"/>
            <family val="3"/>
            <charset val="128"/>
          </rPr>
          <t>基礎排出係数を入力してください。</t>
        </r>
      </text>
    </comment>
    <comment ref="T193" authorId="2" shapeId="0">
      <text>
        <r>
          <rPr>
            <b/>
            <sz val="9"/>
            <color indexed="81"/>
            <rFont val="游ゴシック"/>
            <family val="3"/>
            <charset val="128"/>
          </rPr>
          <t>原則、有効数字３桁以上で記入してください。</t>
        </r>
      </text>
    </comment>
    <comment ref="P194" authorId="2" shapeId="0">
      <text>
        <r>
          <rPr>
            <b/>
            <sz val="9"/>
            <color indexed="81"/>
            <rFont val="游ゴシック"/>
            <family val="3"/>
            <charset val="128"/>
          </rPr>
          <t>電気事業者名を入力してください。</t>
        </r>
      </text>
    </comment>
    <comment ref="R194" authorId="2" shapeId="0">
      <text>
        <r>
          <rPr>
            <b/>
            <sz val="9"/>
            <color indexed="81"/>
            <rFont val="游ゴシック"/>
            <family val="3"/>
            <charset val="128"/>
          </rPr>
          <t>基礎排出係数を入力してください。</t>
        </r>
      </text>
    </comment>
    <comment ref="T194" authorId="2" shapeId="0">
      <text>
        <r>
          <rPr>
            <b/>
            <sz val="9"/>
            <color indexed="81"/>
            <rFont val="游ゴシック"/>
            <family val="3"/>
            <charset val="128"/>
          </rPr>
          <t>原則、有効数字３桁以上で記入してください。</t>
        </r>
      </text>
    </comment>
    <comment ref="F198" authorId="0" shapeId="0">
      <text>
        <r>
          <rPr>
            <b/>
            <sz val="10"/>
            <color indexed="81"/>
            <rFont val="游ゴシック"/>
            <family val="3"/>
            <charset val="128"/>
          </rPr>
          <t>右側太枠内に、排出係数を入力してください。原則、有効数字３桁以上で入力してください。</t>
        </r>
      </text>
    </comment>
    <comment ref="R198" authorId="0" shapeId="0">
      <text>
        <r>
          <rPr>
            <b/>
            <sz val="9"/>
            <color indexed="81"/>
            <rFont val="游ゴシック"/>
            <family val="3"/>
            <charset val="128"/>
          </rPr>
          <t>排出係数を入力してください。</t>
        </r>
      </text>
    </comment>
    <comment ref="F199" authorId="0" shapeId="0">
      <text>
        <r>
          <rPr>
            <b/>
            <sz val="10"/>
            <color indexed="81"/>
            <rFont val="游ゴシック"/>
            <family val="3"/>
            <charset val="128"/>
          </rPr>
          <t>右側太枠内に、排出係数を入力してください。原則、有効数字３桁以上で入力してください。</t>
        </r>
      </text>
    </comment>
    <comment ref="R199" authorId="0" shapeId="0">
      <text>
        <r>
          <rPr>
            <b/>
            <sz val="9"/>
            <color indexed="81"/>
            <rFont val="游ゴシック"/>
            <family val="3"/>
            <charset val="128"/>
          </rPr>
          <t>排出係数を入力してください。</t>
        </r>
      </text>
    </comment>
    <comment ref="F200" authorId="0" shapeId="0">
      <text>
        <r>
          <rPr>
            <b/>
            <sz val="10"/>
            <color indexed="81"/>
            <rFont val="游ゴシック"/>
            <family val="3"/>
            <charset val="128"/>
          </rPr>
          <t>右側太枠内に、排出係数を入力してください。原則、有効数字３桁以上で入力してください。</t>
        </r>
      </text>
    </comment>
    <comment ref="R200" authorId="0" shapeId="0">
      <text>
        <r>
          <rPr>
            <b/>
            <sz val="9"/>
            <color indexed="81"/>
            <rFont val="游ゴシック"/>
            <family val="3"/>
            <charset val="128"/>
          </rPr>
          <t>排出係数を入力してください。</t>
        </r>
      </text>
    </comment>
    <comment ref="C201" authorId="1" shapeId="0">
      <text>
        <r>
          <rPr>
            <b/>
            <sz val="10"/>
            <color indexed="81"/>
            <rFont val="游ゴシック"/>
            <family val="3"/>
            <charset val="128"/>
          </rPr>
          <t>自営線はここに記載してください。</t>
        </r>
      </text>
    </comment>
    <comment ref="F201" authorId="0" shapeId="0">
      <text>
        <r>
          <rPr>
            <b/>
            <sz val="10"/>
            <color indexed="81"/>
            <rFont val="游ゴシック"/>
            <family val="3"/>
            <charset val="128"/>
          </rPr>
          <t>右側太枠内に、排出係数を入力してください。原則、有効数字３桁以上で入力してください。</t>
        </r>
      </text>
    </comment>
    <comment ref="R201" authorId="0" shapeId="0">
      <text>
        <r>
          <rPr>
            <b/>
            <sz val="9"/>
            <color indexed="81"/>
            <rFont val="游ゴシック"/>
            <family val="3"/>
            <charset val="128"/>
          </rPr>
          <t>排出係数を入力してください。</t>
        </r>
      </text>
    </comment>
    <comment ref="F202" authorId="0" shapeId="0">
      <text>
        <r>
          <rPr>
            <b/>
            <sz val="10"/>
            <color indexed="81"/>
            <rFont val="游ゴシック"/>
            <family val="3"/>
            <charset val="128"/>
          </rPr>
          <t>原則、有効数字３桁以上で入力してください。</t>
        </r>
      </text>
    </comment>
    <comment ref="I202" authorId="0" shapeId="0">
      <text>
        <r>
          <rPr>
            <b/>
            <sz val="10"/>
            <color indexed="81"/>
            <rFont val="游ゴシック"/>
            <family val="3"/>
            <charset val="128"/>
          </rPr>
          <t>原則、有効数字３桁以上で入力してください。排出係数は右欄に入力してください。</t>
        </r>
      </text>
    </comment>
    <comment ref="F203" authorId="0" shapeId="0">
      <text>
        <r>
          <rPr>
            <b/>
            <sz val="10"/>
            <color indexed="81"/>
            <rFont val="游ゴシック"/>
            <family val="3"/>
            <charset val="128"/>
          </rPr>
          <t>原則、有効数字３桁以上で入力してください。</t>
        </r>
      </text>
    </comment>
    <comment ref="I203" authorId="0" shapeId="0">
      <text>
        <r>
          <rPr>
            <b/>
            <sz val="10"/>
            <color indexed="81"/>
            <rFont val="游ゴシック"/>
            <family val="3"/>
            <charset val="128"/>
          </rPr>
          <t>原則、有効数字３桁以上で入力してください。排出係数は右欄に入力してください。</t>
        </r>
      </text>
    </comment>
    <comment ref="F204" authorId="0" shapeId="0">
      <text>
        <r>
          <rPr>
            <b/>
            <sz val="10"/>
            <color indexed="81"/>
            <rFont val="游ゴシック"/>
            <family val="3"/>
            <charset val="128"/>
          </rPr>
          <t>原則、有効数字３桁以上で入力してください。</t>
        </r>
      </text>
    </comment>
    <comment ref="I204" authorId="0" shapeId="0">
      <text>
        <r>
          <rPr>
            <b/>
            <sz val="10"/>
            <color indexed="81"/>
            <rFont val="游ゴシック"/>
            <family val="3"/>
            <charset val="128"/>
          </rPr>
          <t>原則、有効数字３桁以上で入力してください。排出係数は右欄に入力してください。</t>
        </r>
      </text>
    </comment>
    <comment ref="F205" authorId="0" shapeId="0">
      <text>
        <r>
          <rPr>
            <b/>
            <sz val="10"/>
            <color indexed="81"/>
            <rFont val="游ゴシック"/>
            <family val="3"/>
            <charset val="128"/>
          </rPr>
          <t>原則、有効数字３桁以上で入力してください。</t>
        </r>
      </text>
    </comment>
    <comment ref="I205" authorId="0" shapeId="0">
      <text>
        <r>
          <rPr>
            <b/>
            <sz val="10"/>
            <color indexed="81"/>
            <rFont val="游ゴシック"/>
            <family val="3"/>
            <charset val="128"/>
          </rPr>
          <t>原則、有効数字３桁以上で入力してください。排出係数は右欄に入力してください。</t>
        </r>
      </text>
    </comment>
    <comment ref="F206" authorId="0" shapeId="0">
      <text>
        <r>
          <rPr>
            <b/>
            <sz val="10"/>
            <color indexed="81"/>
            <rFont val="游ゴシック"/>
            <family val="3"/>
            <charset val="128"/>
          </rPr>
          <t>原則、有効数字３桁以上で入力してください。</t>
        </r>
      </text>
    </comment>
    <comment ref="I206" authorId="0" shapeId="0">
      <text>
        <r>
          <rPr>
            <b/>
            <sz val="10"/>
            <color indexed="81"/>
            <rFont val="游ゴシック"/>
            <family val="3"/>
            <charset val="128"/>
          </rPr>
          <t>原則、有効数字３桁以上で入力してください。排出係数は右欄に入力してください。</t>
        </r>
      </text>
    </comment>
    <comment ref="R206" authorId="1" shapeId="0">
      <text>
        <r>
          <rPr>
            <b/>
            <sz val="9"/>
            <color indexed="81"/>
            <rFont val="游ゴシック"/>
            <family val="3"/>
            <charset val="128"/>
          </rPr>
          <t>排出係数を入力してください。</t>
        </r>
      </text>
    </comment>
    <comment ref="F207" authorId="0" shapeId="0">
      <text>
        <r>
          <rPr>
            <b/>
            <sz val="10"/>
            <color indexed="81"/>
            <rFont val="游ゴシック"/>
            <family val="3"/>
            <charset val="128"/>
          </rPr>
          <t>原則、有効数字３桁以上で入力してください。</t>
        </r>
      </text>
    </comment>
    <comment ref="I207" authorId="0" shapeId="0">
      <text>
        <r>
          <rPr>
            <b/>
            <sz val="10"/>
            <color indexed="81"/>
            <rFont val="游ゴシック"/>
            <family val="3"/>
            <charset val="128"/>
          </rPr>
          <t>原則、有効数字３桁以上で入力してください。排出係数は右欄に入力してください。</t>
        </r>
      </text>
    </comment>
    <comment ref="R207" authorId="1" shapeId="0">
      <text>
        <r>
          <rPr>
            <b/>
            <sz val="9"/>
            <color indexed="81"/>
            <rFont val="游ゴシック"/>
            <family val="3"/>
            <charset val="128"/>
          </rPr>
          <t>排出係数を入力してください。</t>
        </r>
      </text>
    </comment>
    <comment ref="B212" authorId="0" shapeId="0">
      <text>
        <r>
          <rPr>
            <b/>
            <sz val="9"/>
            <color indexed="81"/>
            <rFont val="游ゴシック"/>
            <family val="3"/>
            <charset val="128"/>
          </rPr>
          <t>計算に用いた単位発熱量・排出係数を右表から変更した場合など、何の数値を用いたかを記載してください。</t>
        </r>
      </text>
    </comment>
    <comment ref="F222" authorId="0" shapeId="0">
      <text>
        <r>
          <rPr>
            <b/>
            <sz val="10"/>
            <color indexed="81"/>
            <rFont val="游ゴシック"/>
            <family val="3"/>
            <charset val="128"/>
          </rPr>
          <t>原則、有効数字３桁以上で入力してください。</t>
        </r>
      </text>
    </comment>
    <comment ref="I222" authorId="0" shapeId="0">
      <text>
        <r>
          <rPr>
            <b/>
            <sz val="10"/>
            <color indexed="81"/>
            <rFont val="游ゴシック"/>
            <family val="3"/>
            <charset val="128"/>
          </rPr>
          <t>原則、有効数字３桁以上で入力してください。</t>
        </r>
      </text>
    </comment>
    <comment ref="F223" authorId="0" shapeId="0">
      <text>
        <r>
          <rPr>
            <b/>
            <sz val="10"/>
            <color indexed="81"/>
            <rFont val="游ゴシック"/>
            <family val="3"/>
            <charset val="128"/>
          </rPr>
          <t>原則、有効数字３桁以上で入力してください。</t>
        </r>
      </text>
    </comment>
    <comment ref="I223" authorId="0" shapeId="0">
      <text>
        <r>
          <rPr>
            <b/>
            <sz val="10"/>
            <color indexed="81"/>
            <rFont val="游ゴシック"/>
            <family val="3"/>
            <charset val="128"/>
          </rPr>
          <t>原則、有効数字３桁以上で入力してください。</t>
        </r>
      </text>
    </comment>
    <comment ref="F224" authorId="0" shapeId="0">
      <text>
        <r>
          <rPr>
            <b/>
            <sz val="10"/>
            <color indexed="81"/>
            <rFont val="游ゴシック"/>
            <family val="3"/>
            <charset val="128"/>
          </rPr>
          <t>原則、有効数字３桁以上で入力してください。</t>
        </r>
      </text>
    </comment>
    <comment ref="I224" authorId="0" shapeId="0">
      <text>
        <r>
          <rPr>
            <b/>
            <sz val="10"/>
            <color indexed="81"/>
            <rFont val="游ゴシック"/>
            <family val="3"/>
            <charset val="128"/>
          </rPr>
          <t>原則、有効数字３桁以上で入力してください。</t>
        </r>
      </text>
    </comment>
    <comment ref="F225" authorId="0" shapeId="0">
      <text>
        <r>
          <rPr>
            <b/>
            <sz val="10"/>
            <color indexed="81"/>
            <rFont val="游ゴシック"/>
            <family val="3"/>
            <charset val="128"/>
          </rPr>
          <t>原則、有効数字３桁以上で入力してください。</t>
        </r>
      </text>
    </comment>
    <comment ref="I225" authorId="0" shapeId="0">
      <text>
        <r>
          <rPr>
            <b/>
            <sz val="10"/>
            <color indexed="81"/>
            <rFont val="游ゴシック"/>
            <family val="3"/>
            <charset val="128"/>
          </rPr>
          <t>原則、有効数字３桁以上で入力してください。</t>
        </r>
      </text>
    </comment>
    <comment ref="F226" authorId="0" shapeId="0">
      <text>
        <r>
          <rPr>
            <b/>
            <sz val="10"/>
            <color indexed="81"/>
            <rFont val="游ゴシック"/>
            <family val="3"/>
            <charset val="128"/>
          </rPr>
          <t>原則、有効数字３桁以上で入力してください。</t>
        </r>
      </text>
    </comment>
    <comment ref="I226" authorId="0" shapeId="0">
      <text>
        <r>
          <rPr>
            <b/>
            <sz val="10"/>
            <color indexed="81"/>
            <rFont val="游ゴシック"/>
            <family val="3"/>
            <charset val="128"/>
          </rPr>
          <t>原則、有効数字３桁以上で入力してください。</t>
        </r>
      </text>
    </comment>
    <comment ref="F227" authorId="0" shapeId="0">
      <text>
        <r>
          <rPr>
            <b/>
            <sz val="10"/>
            <color indexed="81"/>
            <rFont val="游ゴシック"/>
            <family val="3"/>
            <charset val="128"/>
          </rPr>
          <t>原則、有効数字３桁以上で入力してください。</t>
        </r>
      </text>
    </comment>
    <comment ref="I227" authorId="0" shapeId="0">
      <text>
        <r>
          <rPr>
            <b/>
            <sz val="10"/>
            <color indexed="81"/>
            <rFont val="游ゴシック"/>
            <family val="3"/>
            <charset val="128"/>
          </rPr>
          <t>原則、有効数字３桁以上で入力してください。</t>
        </r>
      </text>
    </comment>
    <comment ref="F228" authorId="0" shapeId="0">
      <text>
        <r>
          <rPr>
            <b/>
            <sz val="10"/>
            <color indexed="81"/>
            <rFont val="游ゴシック"/>
            <family val="3"/>
            <charset val="128"/>
          </rPr>
          <t>原則、有効数字３桁以上で入力してください。</t>
        </r>
      </text>
    </comment>
    <comment ref="I228" authorId="0" shapeId="0">
      <text>
        <r>
          <rPr>
            <b/>
            <sz val="10"/>
            <color indexed="81"/>
            <rFont val="游ゴシック"/>
            <family val="3"/>
            <charset val="128"/>
          </rPr>
          <t>原則、有効数字３桁以上で入力してください。</t>
        </r>
      </text>
    </comment>
    <comment ref="F229" authorId="0" shapeId="0">
      <text>
        <r>
          <rPr>
            <b/>
            <sz val="10"/>
            <color indexed="81"/>
            <rFont val="游ゴシック"/>
            <family val="3"/>
            <charset val="128"/>
          </rPr>
          <t>原則、有効数字３桁以上で入力してください。</t>
        </r>
      </text>
    </comment>
    <comment ref="I229" authorId="0" shapeId="0">
      <text>
        <r>
          <rPr>
            <b/>
            <sz val="10"/>
            <color indexed="81"/>
            <rFont val="游ゴシック"/>
            <family val="3"/>
            <charset val="128"/>
          </rPr>
          <t>原則、有効数字３桁以上で入力してください。</t>
        </r>
      </text>
    </comment>
    <comment ref="F230" authorId="0" shapeId="0">
      <text>
        <r>
          <rPr>
            <b/>
            <sz val="10"/>
            <color indexed="81"/>
            <rFont val="游ゴシック"/>
            <family val="3"/>
            <charset val="128"/>
          </rPr>
          <t>原則、有効数字３桁以上で入力してください。</t>
        </r>
      </text>
    </comment>
    <comment ref="I230" authorId="0" shapeId="0">
      <text>
        <r>
          <rPr>
            <b/>
            <sz val="10"/>
            <color indexed="81"/>
            <rFont val="游ゴシック"/>
            <family val="3"/>
            <charset val="128"/>
          </rPr>
          <t>原則、有効数字３桁以上で入力してください。</t>
        </r>
      </text>
    </comment>
    <comment ref="F231" authorId="0" shapeId="0">
      <text>
        <r>
          <rPr>
            <b/>
            <sz val="10"/>
            <color indexed="81"/>
            <rFont val="游ゴシック"/>
            <family val="3"/>
            <charset val="128"/>
          </rPr>
          <t>原則、有効数字３桁以上で入力してください。</t>
        </r>
      </text>
    </comment>
    <comment ref="I231" authorId="0" shapeId="0">
      <text>
        <r>
          <rPr>
            <b/>
            <sz val="10"/>
            <color indexed="81"/>
            <rFont val="游ゴシック"/>
            <family val="3"/>
            <charset val="128"/>
          </rPr>
          <t>原則、有効数字３桁以上で入力してください。</t>
        </r>
      </text>
    </comment>
    <comment ref="F232" authorId="0" shapeId="0">
      <text>
        <r>
          <rPr>
            <b/>
            <sz val="10"/>
            <color indexed="81"/>
            <rFont val="游ゴシック"/>
            <family val="3"/>
            <charset val="128"/>
          </rPr>
          <t>原則、有効数字３桁以上で入力してください。</t>
        </r>
      </text>
    </comment>
    <comment ref="I232" authorId="0" shapeId="0">
      <text>
        <r>
          <rPr>
            <b/>
            <sz val="10"/>
            <color indexed="81"/>
            <rFont val="游ゴシック"/>
            <family val="3"/>
            <charset val="128"/>
          </rPr>
          <t>原則、有効数字３桁以上で入力してください。</t>
        </r>
      </text>
    </comment>
    <comment ref="F233" authorId="0" shapeId="0">
      <text>
        <r>
          <rPr>
            <b/>
            <sz val="10"/>
            <color indexed="81"/>
            <rFont val="游ゴシック"/>
            <family val="3"/>
            <charset val="128"/>
          </rPr>
          <t>原則、有効数字３桁以上で入力してください。</t>
        </r>
      </text>
    </comment>
    <comment ref="I233" authorId="0" shapeId="0">
      <text>
        <r>
          <rPr>
            <b/>
            <sz val="10"/>
            <color indexed="81"/>
            <rFont val="游ゴシック"/>
            <family val="3"/>
            <charset val="128"/>
          </rPr>
          <t>原則、有効数字３桁以上で入力してください。</t>
        </r>
      </text>
    </comment>
    <comment ref="F234" authorId="0" shapeId="0">
      <text>
        <r>
          <rPr>
            <b/>
            <sz val="10"/>
            <color indexed="81"/>
            <rFont val="游ゴシック"/>
            <family val="3"/>
            <charset val="128"/>
          </rPr>
          <t>原則、有効数字３桁以上で入力してください。</t>
        </r>
      </text>
    </comment>
    <comment ref="I234" authorId="0" shapeId="0">
      <text>
        <r>
          <rPr>
            <b/>
            <sz val="10"/>
            <color indexed="81"/>
            <rFont val="游ゴシック"/>
            <family val="3"/>
            <charset val="128"/>
          </rPr>
          <t>原則、有効数字３桁以上で入力してください。</t>
        </r>
      </text>
    </comment>
    <comment ref="F235" authorId="0" shapeId="0">
      <text>
        <r>
          <rPr>
            <b/>
            <sz val="10"/>
            <color indexed="81"/>
            <rFont val="游ゴシック"/>
            <family val="3"/>
            <charset val="128"/>
          </rPr>
          <t>原則、有効数字３桁以上で入力してください。</t>
        </r>
      </text>
    </comment>
    <comment ref="I235" authorId="0" shapeId="0">
      <text>
        <r>
          <rPr>
            <b/>
            <sz val="10"/>
            <color indexed="81"/>
            <rFont val="游ゴシック"/>
            <family val="3"/>
            <charset val="128"/>
          </rPr>
          <t>原則、有効数字３桁以上で入力してください。</t>
        </r>
      </text>
    </comment>
    <comment ref="F236" authorId="0" shapeId="0">
      <text>
        <r>
          <rPr>
            <b/>
            <sz val="10"/>
            <color indexed="81"/>
            <rFont val="游ゴシック"/>
            <family val="3"/>
            <charset val="128"/>
          </rPr>
          <t>原則、有効数字３桁以上で入力してください。</t>
        </r>
      </text>
    </comment>
    <comment ref="I236" authorId="0" shapeId="0">
      <text>
        <r>
          <rPr>
            <b/>
            <sz val="10"/>
            <color indexed="81"/>
            <rFont val="游ゴシック"/>
            <family val="3"/>
            <charset val="128"/>
          </rPr>
          <t>原則、有効数字３桁以上で入力してください。</t>
        </r>
      </text>
    </comment>
    <comment ref="F237" authorId="0" shapeId="0">
      <text>
        <r>
          <rPr>
            <b/>
            <sz val="10"/>
            <color indexed="81"/>
            <rFont val="游ゴシック"/>
            <family val="3"/>
            <charset val="128"/>
          </rPr>
          <t>原則、有効数字３桁以上で入力してください。</t>
        </r>
      </text>
    </comment>
    <comment ref="I237" authorId="0" shapeId="0">
      <text>
        <r>
          <rPr>
            <b/>
            <sz val="10"/>
            <color indexed="81"/>
            <rFont val="游ゴシック"/>
            <family val="3"/>
            <charset val="128"/>
          </rPr>
          <t>原則、有効数字３桁以上で入力してください。</t>
        </r>
      </text>
    </comment>
    <comment ref="F238" authorId="0" shapeId="0">
      <text>
        <r>
          <rPr>
            <b/>
            <sz val="10"/>
            <color indexed="81"/>
            <rFont val="游ゴシック"/>
            <family val="3"/>
            <charset val="128"/>
          </rPr>
          <t>原則、有効数字３桁以上で入力してください。</t>
        </r>
      </text>
    </comment>
    <comment ref="I238" authorId="0" shapeId="0">
      <text>
        <r>
          <rPr>
            <b/>
            <sz val="10"/>
            <color indexed="81"/>
            <rFont val="游ゴシック"/>
            <family val="3"/>
            <charset val="128"/>
          </rPr>
          <t>原則、有効数字３桁以上で入力してください。</t>
        </r>
      </text>
    </comment>
    <comment ref="F239" authorId="0" shapeId="0">
      <text>
        <r>
          <rPr>
            <b/>
            <sz val="10"/>
            <color indexed="81"/>
            <rFont val="游ゴシック"/>
            <family val="3"/>
            <charset val="128"/>
          </rPr>
          <t>原則、有効数字３桁以上で入力してください。</t>
        </r>
      </text>
    </comment>
    <comment ref="I239" authorId="0" shapeId="0">
      <text>
        <r>
          <rPr>
            <b/>
            <sz val="10"/>
            <color indexed="81"/>
            <rFont val="游ゴシック"/>
            <family val="3"/>
            <charset val="128"/>
          </rPr>
          <t>原則、有効数字３桁以上で入力してください。</t>
        </r>
      </text>
    </comment>
    <comment ref="F240" authorId="0" shapeId="0">
      <text>
        <r>
          <rPr>
            <b/>
            <sz val="10"/>
            <color indexed="81"/>
            <rFont val="游ゴシック"/>
            <family val="3"/>
            <charset val="128"/>
          </rPr>
          <t>原則、有効数字３桁以上で入力してください。</t>
        </r>
      </text>
    </comment>
    <comment ref="I240" authorId="0" shapeId="0">
      <text>
        <r>
          <rPr>
            <b/>
            <sz val="10"/>
            <color indexed="81"/>
            <rFont val="游ゴシック"/>
            <family val="3"/>
            <charset val="128"/>
          </rPr>
          <t>原則、有効数字３桁以上で入力してください。</t>
        </r>
      </text>
    </comment>
    <comment ref="F241" authorId="0" shapeId="0">
      <text>
        <r>
          <rPr>
            <b/>
            <sz val="10"/>
            <color indexed="81"/>
            <rFont val="游ゴシック"/>
            <family val="3"/>
            <charset val="128"/>
          </rPr>
          <t>原則、有効数字３桁以上で入力してください。</t>
        </r>
      </text>
    </comment>
    <comment ref="I241" authorId="0" shapeId="0">
      <text>
        <r>
          <rPr>
            <b/>
            <sz val="10"/>
            <color indexed="81"/>
            <rFont val="游ゴシック"/>
            <family val="3"/>
            <charset val="128"/>
          </rPr>
          <t>原則、有効数字３桁以上で入力してください。</t>
        </r>
      </text>
    </comment>
    <comment ref="F242" authorId="0" shapeId="0">
      <text>
        <r>
          <rPr>
            <b/>
            <sz val="10"/>
            <color indexed="81"/>
            <rFont val="游ゴシック"/>
            <family val="3"/>
            <charset val="128"/>
          </rPr>
          <t>原則、有効数字３桁以上で入力してください。</t>
        </r>
      </text>
    </comment>
    <comment ref="I242" authorId="0" shapeId="0">
      <text>
        <r>
          <rPr>
            <b/>
            <sz val="10"/>
            <color indexed="81"/>
            <rFont val="游ゴシック"/>
            <family val="3"/>
            <charset val="128"/>
          </rPr>
          <t>原則、有効数字３桁以上で入力してください。</t>
        </r>
      </text>
    </comment>
    <comment ref="F243" authorId="0" shapeId="0">
      <text>
        <r>
          <rPr>
            <b/>
            <sz val="10"/>
            <color indexed="81"/>
            <rFont val="游ゴシック"/>
            <family val="3"/>
            <charset val="128"/>
          </rPr>
          <t>原則、有効数字３桁以上で入力してください。</t>
        </r>
      </text>
    </comment>
    <comment ref="I243" authorId="0" shapeId="0">
      <text>
        <r>
          <rPr>
            <b/>
            <sz val="10"/>
            <color indexed="81"/>
            <rFont val="游ゴシック"/>
            <family val="3"/>
            <charset val="128"/>
          </rPr>
          <t>原則、有効数字３桁以上で入力してください。</t>
        </r>
      </text>
    </comment>
    <comment ref="F244" authorId="0" shapeId="0">
      <text>
        <r>
          <rPr>
            <b/>
            <sz val="10"/>
            <color indexed="81"/>
            <rFont val="游ゴシック"/>
            <family val="3"/>
            <charset val="128"/>
          </rPr>
          <t>原則、有効数字３桁以上で入力してください。</t>
        </r>
      </text>
    </comment>
    <comment ref="I244" authorId="0" shapeId="0">
      <text>
        <r>
          <rPr>
            <b/>
            <sz val="10"/>
            <color indexed="81"/>
            <rFont val="游ゴシック"/>
            <family val="3"/>
            <charset val="128"/>
          </rPr>
          <t>原則、有効数字３桁以上で入力してください。</t>
        </r>
      </text>
    </comment>
    <comment ref="F245" authorId="0" shapeId="0">
      <text>
        <r>
          <rPr>
            <b/>
            <sz val="10"/>
            <color indexed="81"/>
            <rFont val="游ゴシック"/>
            <family val="3"/>
            <charset val="128"/>
          </rPr>
          <t>原則、有効数字３桁以上で入力してください。</t>
        </r>
      </text>
    </comment>
    <comment ref="I245" authorId="0" shapeId="0">
      <text>
        <r>
          <rPr>
            <b/>
            <sz val="10"/>
            <color indexed="81"/>
            <rFont val="游ゴシック"/>
            <family val="3"/>
            <charset val="128"/>
          </rPr>
          <t>原則、有効数字３桁以上で入力してください。</t>
        </r>
      </text>
    </comment>
    <comment ref="F246" authorId="0" shapeId="0">
      <text>
        <r>
          <rPr>
            <b/>
            <sz val="10"/>
            <color indexed="81"/>
            <rFont val="游ゴシック"/>
            <family val="3"/>
            <charset val="128"/>
          </rPr>
          <t>原則、有効数字３桁以上で入力してください。</t>
        </r>
      </text>
    </comment>
    <comment ref="I246" authorId="0" shapeId="0">
      <text>
        <r>
          <rPr>
            <b/>
            <sz val="10"/>
            <color indexed="81"/>
            <rFont val="游ゴシック"/>
            <family val="3"/>
            <charset val="128"/>
          </rPr>
          <t>原則、有効数字３桁以上で入力してください。</t>
        </r>
      </text>
    </comment>
    <comment ref="F247" authorId="0" shapeId="0">
      <text>
        <r>
          <rPr>
            <b/>
            <sz val="10"/>
            <color indexed="81"/>
            <rFont val="游ゴシック"/>
            <family val="3"/>
            <charset val="128"/>
          </rPr>
          <t>原則、有効数字３桁以上で入力してください。</t>
        </r>
      </text>
    </comment>
    <comment ref="I247" authorId="0" shapeId="0">
      <text>
        <r>
          <rPr>
            <b/>
            <sz val="10"/>
            <color indexed="81"/>
            <rFont val="游ゴシック"/>
            <family val="3"/>
            <charset val="128"/>
          </rPr>
          <t>原則、有効数字３桁以上で入力してください。</t>
        </r>
      </text>
    </comment>
    <comment ref="F248" authorId="0" shapeId="0">
      <text>
        <r>
          <rPr>
            <b/>
            <sz val="10"/>
            <color indexed="81"/>
            <rFont val="游ゴシック"/>
            <family val="3"/>
            <charset val="128"/>
          </rPr>
          <t>原則、有効数字３桁以上で入力してください。</t>
        </r>
      </text>
    </comment>
    <comment ref="I248" authorId="0" shapeId="0">
      <text>
        <r>
          <rPr>
            <b/>
            <sz val="10"/>
            <color indexed="81"/>
            <rFont val="游ゴシック"/>
            <family val="3"/>
            <charset val="128"/>
          </rPr>
          <t>原則、有効数字３桁以上で入力してください。</t>
        </r>
      </text>
    </comment>
    <comment ref="B249" authorId="1" shapeId="0">
      <text>
        <r>
          <rPr>
            <b/>
            <sz val="9"/>
            <color indexed="81"/>
            <rFont val="游ゴシック"/>
            <family val="3"/>
            <charset val="128"/>
          </rPr>
          <t>温対法で二酸化炭素排出量の報告が求められているFCCコークや潤滑油は、こちらに記入してください。</t>
        </r>
        <r>
          <rPr>
            <sz val="9"/>
            <color indexed="81"/>
            <rFont val="MS P ゴシック"/>
            <family val="3"/>
            <charset val="128"/>
          </rPr>
          <t xml:space="preserve">
</t>
        </r>
      </text>
    </comment>
    <comment ref="F249" authorId="0" shapeId="0">
      <text>
        <r>
          <rPr>
            <b/>
            <sz val="10"/>
            <color indexed="81"/>
            <rFont val="游ゴシック"/>
            <family val="3"/>
            <charset val="128"/>
          </rPr>
          <t>右側太枠内に、発熱量、排出係数を入力してください。原則、有効数字３桁以上で入力してください。</t>
        </r>
      </text>
    </comment>
    <comment ref="I249" authorId="0" shapeId="0">
      <text>
        <r>
          <rPr>
            <b/>
            <sz val="10"/>
            <color indexed="81"/>
            <rFont val="游ゴシック"/>
            <family val="3"/>
            <charset val="128"/>
          </rPr>
          <t>原則、有効数字３桁以上で入力してください。</t>
        </r>
      </text>
    </comment>
    <comment ref="F250" authorId="0" shapeId="0">
      <text>
        <r>
          <rPr>
            <b/>
            <sz val="10"/>
            <color indexed="81"/>
            <rFont val="游ゴシック"/>
            <family val="3"/>
            <charset val="128"/>
          </rPr>
          <t>右側太枠内に、発熱量、排出係数を入力してください。原則、有効数字３桁以上で入力してください。</t>
        </r>
      </text>
    </comment>
    <comment ref="I250" authorId="0" shapeId="0">
      <text>
        <r>
          <rPr>
            <b/>
            <sz val="10"/>
            <color indexed="81"/>
            <rFont val="游ゴシック"/>
            <family val="3"/>
            <charset val="128"/>
          </rPr>
          <t>原則、有効数字３桁以上で入力してください。</t>
        </r>
      </text>
    </comment>
    <comment ref="U254" authorId="2" shapeId="0">
      <text>
        <r>
          <rPr>
            <b/>
            <sz val="9"/>
            <color indexed="81"/>
            <rFont val="游ゴシック"/>
            <family val="3"/>
            <charset val="128"/>
          </rPr>
          <t>ガス事業者名を入力してください。</t>
        </r>
      </text>
    </comment>
    <comment ref="F255" authorId="0" shapeId="0">
      <text>
        <r>
          <rPr>
            <b/>
            <sz val="10"/>
            <color indexed="81"/>
            <rFont val="游ゴシック"/>
            <family val="3"/>
            <charset val="128"/>
          </rPr>
          <t>右側太枠内に、ガス事業者名、排出係数を入力してください。原則、有効数字３桁以上で入力してください。</t>
        </r>
      </text>
    </comment>
    <comment ref="I255" authorId="0" shapeId="0">
      <text>
        <r>
          <rPr>
            <b/>
            <sz val="10"/>
            <color indexed="81"/>
            <rFont val="游ゴシック"/>
            <family val="3"/>
            <charset val="128"/>
          </rPr>
          <t>原則、有効数字３桁以上で入力してください。</t>
        </r>
      </text>
    </comment>
    <comment ref="S255" authorId="1" shapeId="0">
      <text>
        <r>
          <rPr>
            <b/>
            <sz val="9"/>
            <color indexed="81"/>
            <rFont val="游ゴシック"/>
            <family val="3"/>
            <charset val="128"/>
          </rPr>
          <t>ガス事業者が公表する基礎排出係数を入力してください。</t>
        </r>
      </text>
    </comment>
    <comment ref="F260" authorId="0" shapeId="0">
      <text>
        <r>
          <rPr>
            <b/>
            <sz val="10"/>
            <color indexed="81"/>
            <rFont val="游ゴシック"/>
            <family val="3"/>
            <charset val="128"/>
          </rPr>
          <t>原則、有効数字３桁以上で入力してください。</t>
        </r>
      </text>
    </comment>
    <comment ref="I260" authorId="0" shapeId="0">
      <text>
        <r>
          <rPr>
            <b/>
            <sz val="10"/>
            <color indexed="81"/>
            <rFont val="游ゴシック"/>
            <family val="3"/>
            <charset val="128"/>
          </rPr>
          <t>原則、有効数字３桁以上で入力してください。</t>
        </r>
      </text>
    </comment>
    <comment ref="F261" authorId="0" shapeId="0">
      <text>
        <r>
          <rPr>
            <b/>
            <sz val="10"/>
            <color indexed="81"/>
            <rFont val="游ゴシック"/>
            <family val="3"/>
            <charset val="128"/>
          </rPr>
          <t>原則、有効数字３桁以上で入力してください。</t>
        </r>
      </text>
    </comment>
    <comment ref="I261" authorId="0" shapeId="0">
      <text>
        <r>
          <rPr>
            <b/>
            <sz val="10"/>
            <color indexed="81"/>
            <rFont val="游ゴシック"/>
            <family val="3"/>
            <charset val="128"/>
          </rPr>
          <t>原則、有効数字３桁以上で入力してください。</t>
        </r>
      </text>
    </comment>
    <comment ref="F262" authorId="0" shapeId="0">
      <text>
        <r>
          <rPr>
            <b/>
            <sz val="10"/>
            <color indexed="81"/>
            <rFont val="游ゴシック"/>
            <family val="3"/>
            <charset val="128"/>
          </rPr>
          <t>原則、有効数字３桁以上で入力してください。</t>
        </r>
      </text>
    </comment>
    <comment ref="I262" authorId="0" shapeId="0">
      <text>
        <r>
          <rPr>
            <b/>
            <sz val="10"/>
            <color indexed="81"/>
            <rFont val="游ゴシック"/>
            <family val="3"/>
            <charset val="128"/>
          </rPr>
          <t>原則、有効数字３桁以上で入力してください。</t>
        </r>
      </text>
    </comment>
    <comment ref="F263" authorId="0" shapeId="0">
      <text>
        <r>
          <rPr>
            <b/>
            <sz val="10"/>
            <color indexed="81"/>
            <rFont val="游ゴシック"/>
            <family val="3"/>
            <charset val="128"/>
          </rPr>
          <t>原則、有効数字３桁以上で入力してください。</t>
        </r>
      </text>
    </comment>
    <comment ref="I263" authorId="0" shapeId="0">
      <text>
        <r>
          <rPr>
            <b/>
            <sz val="10"/>
            <color indexed="81"/>
            <rFont val="游ゴシック"/>
            <family val="3"/>
            <charset val="128"/>
          </rPr>
          <t>原則、有効数字３桁以上で入力してください。</t>
        </r>
      </text>
    </comment>
    <comment ref="F264" authorId="0" shapeId="0">
      <text>
        <r>
          <rPr>
            <b/>
            <sz val="10"/>
            <color indexed="81"/>
            <rFont val="游ゴシック"/>
            <family val="3"/>
            <charset val="128"/>
          </rPr>
          <t>原則、有効数字３桁以上で入力してください。</t>
        </r>
      </text>
    </comment>
    <comment ref="I264" authorId="0" shapeId="0">
      <text>
        <r>
          <rPr>
            <b/>
            <sz val="10"/>
            <color indexed="81"/>
            <rFont val="游ゴシック"/>
            <family val="3"/>
            <charset val="128"/>
          </rPr>
          <t>原則、有効数字３桁以上で入力してください。</t>
        </r>
      </text>
    </comment>
    <comment ref="F265" authorId="0" shapeId="0">
      <text>
        <r>
          <rPr>
            <b/>
            <sz val="10"/>
            <color indexed="81"/>
            <rFont val="游ゴシック"/>
            <family val="3"/>
            <charset val="128"/>
          </rPr>
          <t>原則、有効数字３桁以上で入力してください。</t>
        </r>
      </text>
    </comment>
    <comment ref="I265" authorId="0" shapeId="0">
      <text>
        <r>
          <rPr>
            <b/>
            <sz val="10"/>
            <color indexed="81"/>
            <rFont val="游ゴシック"/>
            <family val="3"/>
            <charset val="128"/>
          </rPr>
          <t>原則、有効数字３桁以上で入力してください。</t>
        </r>
      </text>
    </comment>
    <comment ref="F266" authorId="0" shapeId="0">
      <text>
        <r>
          <rPr>
            <b/>
            <sz val="10"/>
            <color indexed="81"/>
            <rFont val="游ゴシック"/>
            <family val="3"/>
            <charset val="128"/>
          </rPr>
          <t>原則、有効数字３桁以上で入力してください。</t>
        </r>
      </text>
    </comment>
    <comment ref="I266" authorId="0" shapeId="0">
      <text>
        <r>
          <rPr>
            <b/>
            <sz val="10"/>
            <color indexed="81"/>
            <rFont val="游ゴシック"/>
            <family val="3"/>
            <charset val="128"/>
          </rPr>
          <t>原則、有効数字３桁以上で入力してください。</t>
        </r>
      </text>
    </comment>
    <comment ref="F267" authorId="0" shapeId="0">
      <text>
        <r>
          <rPr>
            <b/>
            <sz val="10"/>
            <color indexed="81"/>
            <rFont val="游ゴシック"/>
            <family val="3"/>
            <charset val="128"/>
          </rPr>
          <t>原則、有効数字３桁以上で入力してください。</t>
        </r>
      </text>
    </comment>
    <comment ref="I267" authorId="0" shapeId="0">
      <text>
        <r>
          <rPr>
            <b/>
            <sz val="10"/>
            <color indexed="81"/>
            <rFont val="游ゴシック"/>
            <family val="3"/>
            <charset val="128"/>
          </rPr>
          <t>原則、有効数字３桁以上で入力してください。</t>
        </r>
      </text>
    </comment>
    <comment ref="F268" authorId="0" shapeId="0">
      <text>
        <r>
          <rPr>
            <b/>
            <sz val="10"/>
            <color indexed="81"/>
            <rFont val="游ゴシック"/>
            <family val="3"/>
            <charset val="128"/>
          </rPr>
          <t>原則、有効数字３桁以上で入力してください。</t>
        </r>
      </text>
    </comment>
    <comment ref="I268" authorId="0" shapeId="0">
      <text>
        <r>
          <rPr>
            <b/>
            <sz val="10"/>
            <color indexed="81"/>
            <rFont val="游ゴシック"/>
            <family val="3"/>
            <charset val="128"/>
          </rPr>
          <t>原則、有効数字３桁以上で入力してください。</t>
        </r>
      </text>
    </comment>
    <comment ref="F269" authorId="0" shapeId="0">
      <text>
        <r>
          <rPr>
            <b/>
            <sz val="10"/>
            <color indexed="81"/>
            <rFont val="游ゴシック"/>
            <family val="3"/>
            <charset val="128"/>
          </rPr>
          <t>原則、有効数字３桁以上で入力してください。</t>
        </r>
      </text>
    </comment>
    <comment ref="I269" authorId="0" shapeId="0">
      <text>
        <r>
          <rPr>
            <b/>
            <sz val="10"/>
            <color indexed="81"/>
            <rFont val="游ゴシック"/>
            <family val="3"/>
            <charset val="128"/>
          </rPr>
          <t>原則、有効数字３桁以上で入力してください。</t>
        </r>
      </text>
    </comment>
    <comment ref="F270" authorId="0" shapeId="0">
      <text>
        <r>
          <rPr>
            <b/>
            <sz val="10"/>
            <color indexed="81"/>
            <rFont val="游ゴシック"/>
            <family val="3"/>
            <charset val="128"/>
          </rPr>
          <t>原則、有効数字３桁以上で入力してください。</t>
        </r>
      </text>
    </comment>
    <comment ref="I270" authorId="0" shapeId="0">
      <text>
        <r>
          <rPr>
            <b/>
            <sz val="10"/>
            <color indexed="81"/>
            <rFont val="游ゴシック"/>
            <family val="3"/>
            <charset val="128"/>
          </rPr>
          <t>原則、有効数字３桁以上で入力してください。</t>
        </r>
      </text>
    </comment>
    <comment ref="F271" authorId="0" shapeId="0">
      <text>
        <r>
          <rPr>
            <b/>
            <sz val="10"/>
            <color indexed="81"/>
            <rFont val="游ゴシック"/>
            <family val="3"/>
            <charset val="128"/>
          </rPr>
          <t>原則、有効数字３桁以上で入力してください。</t>
        </r>
      </text>
    </comment>
    <comment ref="I271" authorId="0" shapeId="0">
      <text>
        <r>
          <rPr>
            <b/>
            <sz val="10"/>
            <color indexed="81"/>
            <rFont val="游ゴシック"/>
            <family val="3"/>
            <charset val="128"/>
          </rPr>
          <t>原則、有効数字３桁以上で入力してください。</t>
        </r>
      </text>
    </comment>
    <comment ref="F272" authorId="0" shapeId="0">
      <text>
        <r>
          <rPr>
            <b/>
            <sz val="10"/>
            <color indexed="81"/>
            <rFont val="游ゴシック"/>
            <family val="3"/>
            <charset val="128"/>
          </rPr>
          <t>原則、有効数字３桁以上で入力してください。</t>
        </r>
      </text>
    </comment>
    <comment ref="I272" authorId="0" shapeId="0">
      <text>
        <r>
          <rPr>
            <b/>
            <sz val="10"/>
            <color indexed="81"/>
            <rFont val="游ゴシック"/>
            <family val="3"/>
            <charset val="128"/>
          </rPr>
          <t>原則、有効数字３桁以上で入力してください。</t>
        </r>
      </text>
    </comment>
    <comment ref="F273" authorId="0" shapeId="0">
      <text>
        <r>
          <rPr>
            <b/>
            <sz val="10"/>
            <color indexed="81"/>
            <rFont val="游ゴシック"/>
            <family val="3"/>
            <charset val="128"/>
          </rPr>
          <t>原則、有効数字３桁以上で入力してください。</t>
        </r>
      </text>
    </comment>
    <comment ref="I273" authorId="0" shapeId="0">
      <text>
        <r>
          <rPr>
            <b/>
            <sz val="10"/>
            <color indexed="81"/>
            <rFont val="游ゴシック"/>
            <family val="3"/>
            <charset val="128"/>
          </rPr>
          <t>原則、有効数字３桁以上で入力してください。</t>
        </r>
      </text>
    </comment>
    <comment ref="F274" authorId="0" shapeId="0">
      <text>
        <r>
          <rPr>
            <b/>
            <sz val="10"/>
            <color indexed="81"/>
            <rFont val="游ゴシック"/>
            <family val="3"/>
            <charset val="128"/>
          </rPr>
          <t>原則、有効数字３桁以上で入力してください。</t>
        </r>
      </text>
    </comment>
    <comment ref="I274" authorId="0" shapeId="0">
      <text>
        <r>
          <rPr>
            <b/>
            <sz val="10"/>
            <color indexed="81"/>
            <rFont val="游ゴシック"/>
            <family val="3"/>
            <charset val="128"/>
          </rPr>
          <t>原則、有効数字３桁以上で入力してください。</t>
        </r>
      </text>
    </comment>
    <comment ref="F275" authorId="0" shapeId="0">
      <text>
        <r>
          <rPr>
            <b/>
            <sz val="10"/>
            <color indexed="81"/>
            <rFont val="游ゴシック"/>
            <family val="3"/>
            <charset val="128"/>
          </rPr>
          <t>原則、有効数字３桁以上で入力してください。</t>
        </r>
      </text>
    </comment>
    <comment ref="I275" authorId="0" shapeId="0">
      <text>
        <r>
          <rPr>
            <b/>
            <sz val="10"/>
            <color indexed="81"/>
            <rFont val="游ゴシック"/>
            <family val="3"/>
            <charset val="128"/>
          </rPr>
          <t>原則、有効数字３桁以上で入力してください。</t>
        </r>
      </text>
    </comment>
    <comment ref="F276" authorId="0" shapeId="0">
      <text>
        <r>
          <rPr>
            <b/>
            <sz val="10"/>
            <color indexed="81"/>
            <rFont val="游ゴシック"/>
            <family val="3"/>
            <charset val="128"/>
          </rPr>
          <t>原則、有効数字３桁以上で入力してください。</t>
        </r>
      </text>
    </comment>
    <comment ref="I276" authorId="0" shapeId="0">
      <text>
        <r>
          <rPr>
            <b/>
            <sz val="10"/>
            <color indexed="81"/>
            <rFont val="游ゴシック"/>
            <family val="3"/>
            <charset val="128"/>
          </rPr>
          <t>原則、有効数字３桁以上で入力してください。</t>
        </r>
      </text>
    </comment>
    <comment ref="B277" authorId="1" shapeId="0">
      <text>
        <r>
          <rPr>
            <b/>
            <sz val="9"/>
            <color indexed="81"/>
            <rFont val="游ゴシック"/>
            <family val="3"/>
            <charset val="128"/>
          </rPr>
          <t>温対法で二酸化炭素排出量の報告が求められている廃プラスチック塁から製造された燃料炭化水素油はこちらに記入してください。</t>
        </r>
      </text>
    </comment>
    <comment ref="F277" authorId="0" shapeId="0">
      <text>
        <r>
          <rPr>
            <b/>
            <sz val="10"/>
            <color indexed="81"/>
            <rFont val="游ゴシック"/>
            <family val="3"/>
            <charset val="128"/>
          </rPr>
          <t>右側太枠内に、発熱量、排出係数を入力してください。原則、有効数字３桁以上で入力してください。</t>
        </r>
      </text>
    </comment>
    <comment ref="I277" authorId="0" shapeId="0">
      <text>
        <r>
          <rPr>
            <b/>
            <sz val="10"/>
            <color indexed="81"/>
            <rFont val="游ゴシック"/>
            <family val="3"/>
            <charset val="128"/>
          </rPr>
          <t>原則、有効数字３桁以上で入力してください。</t>
        </r>
      </text>
    </comment>
    <comment ref="F278" authorId="0" shapeId="0">
      <text>
        <r>
          <rPr>
            <b/>
            <sz val="10"/>
            <color indexed="81"/>
            <rFont val="游ゴシック"/>
            <family val="3"/>
            <charset val="128"/>
          </rPr>
          <t>右側太枠内に、発熱量、排出係数を入力してください。原則、有効数字３桁以上で入力してください。</t>
        </r>
      </text>
    </comment>
    <comment ref="I278" authorId="0" shapeId="0">
      <text>
        <r>
          <rPr>
            <b/>
            <sz val="10"/>
            <color indexed="81"/>
            <rFont val="游ゴシック"/>
            <family val="3"/>
            <charset val="128"/>
          </rPr>
          <t>原則、有効数字３桁以上で入力してください。</t>
        </r>
      </text>
    </comment>
    <comment ref="F283" authorId="0" shapeId="0">
      <text>
        <r>
          <rPr>
            <b/>
            <sz val="10"/>
            <color indexed="81"/>
            <rFont val="游ゴシック"/>
            <family val="3"/>
            <charset val="128"/>
          </rPr>
          <t>原則、有効数字３桁以上で入力してください。</t>
        </r>
      </text>
    </comment>
    <comment ref="I283" authorId="0" shapeId="0">
      <text>
        <r>
          <rPr>
            <b/>
            <sz val="10"/>
            <color indexed="81"/>
            <rFont val="游ゴシック"/>
            <family val="3"/>
            <charset val="128"/>
          </rPr>
          <t>原則、有効数字３桁以上で入力してください。</t>
        </r>
      </text>
    </comment>
    <comment ref="F284" authorId="0" shapeId="0">
      <text>
        <r>
          <rPr>
            <b/>
            <sz val="10"/>
            <color indexed="81"/>
            <rFont val="游ゴシック"/>
            <family val="3"/>
            <charset val="128"/>
          </rPr>
          <t>右側太枠内に、排出係数を入力してください。原則、有効数字３桁以上で入力してください。</t>
        </r>
      </text>
    </comment>
    <comment ref="I284" authorId="0" shapeId="0">
      <text>
        <r>
          <rPr>
            <b/>
            <sz val="10"/>
            <color indexed="81"/>
            <rFont val="游ゴシック"/>
            <family val="3"/>
            <charset val="128"/>
          </rPr>
          <t>右側太枠内に、排出係数を入力してください。原則、有効数字３桁以上で入力してください。</t>
        </r>
      </text>
    </comment>
    <comment ref="S284" authorId="1" shapeId="0">
      <text>
        <r>
          <rPr>
            <b/>
            <sz val="9"/>
            <color indexed="81"/>
            <rFont val="游ゴシック"/>
            <family val="3"/>
            <charset val="128"/>
          </rPr>
          <t>基礎排出係数を入力してください。</t>
        </r>
      </text>
    </comment>
    <comment ref="F285" authorId="0" shapeId="0">
      <text>
        <r>
          <rPr>
            <b/>
            <sz val="10"/>
            <color indexed="81"/>
            <rFont val="游ゴシック"/>
            <family val="3"/>
            <charset val="128"/>
          </rPr>
          <t>右側太枠内に、排出係数を入力してください。原則、有効数字３桁以上で入力してください。</t>
        </r>
      </text>
    </comment>
    <comment ref="I285" authorId="0" shapeId="0">
      <text>
        <r>
          <rPr>
            <b/>
            <sz val="10"/>
            <color indexed="81"/>
            <rFont val="游ゴシック"/>
            <family val="3"/>
            <charset val="128"/>
          </rPr>
          <t>右側太枠内に、排出係数を入力してください。原則、有効数字３桁以上で入力してください。</t>
        </r>
      </text>
    </comment>
    <comment ref="S285" authorId="1" shapeId="0">
      <text>
        <r>
          <rPr>
            <b/>
            <sz val="9"/>
            <color indexed="81"/>
            <rFont val="游ゴシック"/>
            <family val="3"/>
            <charset val="128"/>
          </rPr>
          <t>基礎排出係数を入力してください。</t>
        </r>
      </text>
    </comment>
    <comment ref="F286" authorId="0" shapeId="0">
      <text>
        <r>
          <rPr>
            <b/>
            <sz val="10"/>
            <color indexed="81"/>
            <rFont val="游ゴシック"/>
            <family val="3"/>
            <charset val="128"/>
          </rPr>
          <t>右側太枠内に、排出係数を入力してください。原則、有効数字３桁以上で入力してください。</t>
        </r>
      </text>
    </comment>
    <comment ref="I286" authorId="0" shapeId="0">
      <text>
        <r>
          <rPr>
            <b/>
            <sz val="10"/>
            <color indexed="81"/>
            <rFont val="游ゴシック"/>
            <family val="3"/>
            <charset val="128"/>
          </rPr>
          <t>右側太枠内に、排出係数を入力してください。原則、有効数字３桁以上で入力してください。</t>
        </r>
      </text>
    </comment>
    <comment ref="S286" authorId="1" shapeId="0">
      <text>
        <r>
          <rPr>
            <b/>
            <sz val="9"/>
            <color indexed="81"/>
            <rFont val="游ゴシック"/>
            <family val="3"/>
            <charset val="128"/>
          </rPr>
          <t>基礎排出係数を入力してください。</t>
        </r>
      </text>
    </comment>
    <comment ref="F287" authorId="0" shapeId="0">
      <text>
        <r>
          <rPr>
            <b/>
            <sz val="10"/>
            <color indexed="81"/>
            <rFont val="游ゴシック"/>
            <family val="3"/>
            <charset val="128"/>
          </rPr>
          <t>右側太枠内に、排出係数を入力してください。原則、有効数字３桁以上で入力してください。</t>
        </r>
      </text>
    </comment>
    <comment ref="I287" authorId="0" shapeId="0">
      <text>
        <r>
          <rPr>
            <b/>
            <sz val="10"/>
            <color indexed="81"/>
            <rFont val="游ゴシック"/>
            <family val="3"/>
            <charset val="128"/>
          </rPr>
          <t>右側太枠内に、排出係数を入力してください。原則、有効数字３桁以上で入力してください。</t>
        </r>
      </text>
    </comment>
    <comment ref="S287" authorId="1" shapeId="0">
      <text>
        <r>
          <rPr>
            <b/>
            <sz val="9"/>
            <color indexed="81"/>
            <rFont val="游ゴシック"/>
            <family val="3"/>
            <charset val="128"/>
          </rPr>
          <t>基礎排出係数を入力してください。</t>
        </r>
      </text>
    </comment>
    <comment ref="F288" authorId="0" shapeId="0">
      <text>
        <r>
          <rPr>
            <b/>
            <sz val="10"/>
            <color indexed="81"/>
            <rFont val="游ゴシック"/>
            <family val="3"/>
            <charset val="128"/>
          </rPr>
          <t>原則、有効数字３桁以上で入力してください。</t>
        </r>
      </text>
    </comment>
    <comment ref="I288" authorId="0" shapeId="0">
      <text>
        <r>
          <rPr>
            <b/>
            <sz val="10"/>
            <color indexed="81"/>
            <rFont val="游ゴシック"/>
            <family val="3"/>
            <charset val="128"/>
          </rPr>
          <t>原則、有効数字３桁以上で入力してください。排出係数は右欄に入力してください。</t>
        </r>
      </text>
    </comment>
    <comment ref="F289" authorId="0" shapeId="0">
      <text>
        <r>
          <rPr>
            <b/>
            <sz val="10"/>
            <color indexed="81"/>
            <rFont val="游ゴシック"/>
            <family val="3"/>
            <charset val="128"/>
          </rPr>
          <t>原則、有効数字３桁以上で入力してください。</t>
        </r>
      </text>
    </comment>
    <comment ref="I289" authorId="0" shapeId="0">
      <text>
        <r>
          <rPr>
            <b/>
            <sz val="10"/>
            <color indexed="81"/>
            <rFont val="游ゴシック"/>
            <family val="3"/>
            <charset val="128"/>
          </rPr>
          <t>原則、有効数字３桁以上で入力してください。排出係数は右欄に入力してください。</t>
        </r>
      </text>
    </comment>
    <comment ref="F290" authorId="0" shapeId="0">
      <text>
        <r>
          <rPr>
            <b/>
            <sz val="10"/>
            <color indexed="81"/>
            <rFont val="游ゴシック"/>
            <family val="3"/>
            <charset val="128"/>
          </rPr>
          <t>原則、有効数字３桁以上で入力してください。</t>
        </r>
      </text>
    </comment>
    <comment ref="I290" authorId="0" shapeId="0">
      <text>
        <r>
          <rPr>
            <b/>
            <sz val="10"/>
            <color indexed="81"/>
            <rFont val="游ゴシック"/>
            <family val="3"/>
            <charset val="128"/>
          </rPr>
          <t>原則、有効数字３桁以上で入力してください。排出係数は右欄に入力してください。</t>
        </r>
      </text>
    </comment>
    <comment ref="F291" authorId="0" shapeId="0">
      <text>
        <r>
          <rPr>
            <b/>
            <sz val="10"/>
            <color indexed="81"/>
            <rFont val="游ゴシック"/>
            <family val="3"/>
            <charset val="128"/>
          </rPr>
          <t>原則、有効数字３桁以上で入力してください。</t>
        </r>
      </text>
    </comment>
    <comment ref="I291" authorId="0" shapeId="0">
      <text>
        <r>
          <rPr>
            <b/>
            <sz val="10"/>
            <color indexed="81"/>
            <rFont val="游ゴシック"/>
            <family val="3"/>
            <charset val="128"/>
          </rPr>
          <t>原則、有効数字３桁以上で入力してください。排出係数は右欄に入力してください。</t>
        </r>
      </text>
    </comment>
    <comment ref="F292" authorId="0" shapeId="0">
      <text>
        <r>
          <rPr>
            <b/>
            <sz val="10"/>
            <color indexed="81"/>
            <rFont val="游ゴシック"/>
            <family val="3"/>
            <charset val="128"/>
          </rPr>
          <t>原則、有効数字３桁以上で入力してください。</t>
        </r>
      </text>
    </comment>
    <comment ref="I292" authorId="0" shapeId="0">
      <text>
        <r>
          <rPr>
            <b/>
            <sz val="10"/>
            <color indexed="81"/>
            <rFont val="游ゴシック"/>
            <family val="3"/>
            <charset val="128"/>
          </rPr>
          <t>原則、有効数字３桁以上で入力してください。排出係数は右欄に入力してください。</t>
        </r>
      </text>
    </comment>
    <comment ref="S292" authorId="1" shapeId="0">
      <text>
        <r>
          <rPr>
            <b/>
            <sz val="9"/>
            <color indexed="81"/>
            <rFont val="游ゴシック"/>
            <family val="3"/>
            <charset val="128"/>
          </rPr>
          <t>排出係数を入力してください。</t>
        </r>
      </text>
    </comment>
    <comment ref="O296" authorId="2" shapeId="0">
      <text>
        <r>
          <rPr>
            <b/>
            <sz val="11"/>
            <color indexed="10"/>
            <rFont val="游ゴシック"/>
            <family val="3"/>
            <charset val="128"/>
          </rPr>
          <t>電力事業者名、排出係数、買電量をこの表の太枠内に上から順に入力してください！</t>
        </r>
      </text>
    </comment>
    <comment ref="F298" authorId="2" shapeId="0">
      <text>
        <r>
          <rPr>
            <b/>
            <sz val="10"/>
            <color indexed="81"/>
            <rFont val="游ゴシック"/>
            <family val="3"/>
            <charset val="128"/>
          </rPr>
          <t>右側太枠内に電気事業者名、排出係数、買電量を入力してください。</t>
        </r>
      </text>
    </comment>
    <comment ref="P298" authorId="2" shapeId="0">
      <text>
        <r>
          <rPr>
            <b/>
            <sz val="9"/>
            <color indexed="81"/>
            <rFont val="游ゴシック"/>
            <family val="3"/>
            <charset val="128"/>
          </rPr>
          <t>電気事業者名を入力してください。</t>
        </r>
      </text>
    </comment>
    <comment ref="R298" authorId="2" shapeId="0">
      <text>
        <r>
          <rPr>
            <b/>
            <sz val="9"/>
            <color indexed="81"/>
            <rFont val="游ゴシック"/>
            <family val="3"/>
            <charset val="128"/>
          </rPr>
          <t>基礎排出係数を入力してください。</t>
        </r>
      </text>
    </comment>
    <comment ref="T298" authorId="2" shapeId="0">
      <text>
        <r>
          <rPr>
            <b/>
            <sz val="9"/>
            <color indexed="81"/>
            <rFont val="游ゴシック"/>
            <family val="3"/>
            <charset val="128"/>
          </rPr>
          <t>原則、有効数字３桁以上で記入してください。</t>
        </r>
      </text>
    </comment>
    <comment ref="P299" authorId="2" shapeId="0">
      <text>
        <r>
          <rPr>
            <b/>
            <sz val="9"/>
            <color indexed="81"/>
            <rFont val="游ゴシック"/>
            <family val="3"/>
            <charset val="128"/>
          </rPr>
          <t>電気事業者名を入力してください。</t>
        </r>
      </text>
    </comment>
    <comment ref="R299" authorId="2" shapeId="0">
      <text>
        <r>
          <rPr>
            <b/>
            <sz val="9"/>
            <color indexed="81"/>
            <rFont val="游ゴシック"/>
            <family val="3"/>
            <charset val="128"/>
          </rPr>
          <t>基礎排出係数を入力してください。</t>
        </r>
      </text>
    </comment>
    <comment ref="T299" authorId="2" shapeId="0">
      <text>
        <r>
          <rPr>
            <b/>
            <sz val="9"/>
            <color indexed="81"/>
            <rFont val="游ゴシック"/>
            <family val="3"/>
            <charset val="128"/>
          </rPr>
          <t>原則、有効数字３桁以上で記入してください。</t>
        </r>
      </text>
    </comment>
    <comment ref="P300" authorId="2" shapeId="0">
      <text>
        <r>
          <rPr>
            <b/>
            <sz val="9"/>
            <color indexed="81"/>
            <rFont val="游ゴシック"/>
            <family val="3"/>
            <charset val="128"/>
          </rPr>
          <t>電気事業者名を入力してください。</t>
        </r>
      </text>
    </comment>
    <comment ref="R300" authorId="2" shapeId="0">
      <text>
        <r>
          <rPr>
            <b/>
            <sz val="9"/>
            <color indexed="81"/>
            <rFont val="游ゴシック"/>
            <family val="3"/>
            <charset val="128"/>
          </rPr>
          <t>基礎排出係数を入力してください。</t>
        </r>
      </text>
    </comment>
    <comment ref="T300" authorId="2" shapeId="0">
      <text>
        <r>
          <rPr>
            <b/>
            <sz val="9"/>
            <color indexed="81"/>
            <rFont val="游ゴシック"/>
            <family val="3"/>
            <charset val="128"/>
          </rPr>
          <t>原則、有効数字３桁以上で記入してください。</t>
        </r>
      </text>
    </comment>
    <comment ref="P301" authorId="2" shapeId="0">
      <text>
        <r>
          <rPr>
            <b/>
            <sz val="9"/>
            <color indexed="81"/>
            <rFont val="游ゴシック"/>
            <family val="3"/>
            <charset val="128"/>
          </rPr>
          <t>電気事業者名を入力してください。</t>
        </r>
      </text>
    </comment>
    <comment ref="R301" authorId="2" shapeId="0">
      <text>
        <r>
          <rPr>
            <b/>
            <sz val="9"/>
            <color indexed="81"/>
            <rFont val="游ゴシック"/>
            <family val="3"/>
            <charset val="128"/>
          </rPr>
          <t>基礎排出係数を入力してください。</t>
        </r>
      </text>
    </comment>
    <comment ref="T301" authorId="2" shapeId="0">
      <text>
        <r>
          <rPr>
            <b/>
            <sz val="9"/>
            <color indexed="81"/>
            <rFont val="游ゴシック"/>
            <family val="3"/>
            <charset val="128"/>
          </rPr>
          <t>原則、有効数字３桁以上で記入してください。</t>
        </r>
      </text>
    </comment>
    <comment ref="F305" authorId="0" shapeId="0">
      <text>
        <r>
          <rPr>
            <b/>
            <sz val="10"/>
            <color indexed="81"/>
            <rFont val="游ゴシック"/>
            <family val="3"/>
            <charset val="128"/>
          </rPr>
          <t>右側太枠内に、排出係数を入力してください。原則、有効数字３桁以上で入力してください。</t>
        </r>
      </text>
    </comment>
    <comment ref="R305" authorId="0" shapeId="0">
      <text>
        <r>
          <rPr>
            <b/>
            <sz val="9"/>
            <color indexed="81"/>
            <rFont val="游ゴシック"/>
            <family val="3"/>
            <charset val="128"/>
          </rPr>
          <t>排出係数を入力してください。</t>
        </r>
      </text>
    </comment>
    <comment ref="F306" authorId="0" shapeId="0">
      <text>
        <r>
          <rPr>
            <b/>
            <sz val="10"/>
            <color indexed="81"/>
            <rFont val="游ゴシック"/>
            <family val="3"/>
            <charset val="128"/>
          </rPr>
          <t>右側太枠内に、排出係数を入力してください。原則、有効数字３桁以上で入力してください。</t>
        </r>
      </text>
    </comment>
    <comment ref="R306" authorId="0" shapeId="0">
      <text>
        <r>
          <rPr>
            <b/>
            <sz val="9"/>
            <color indexed="81"/>
            <rFont val="游ゴシック"/>
            <family val="3"/>
            <charset val="128"/>
          </rPr>
          <t>排出係数を入力してください。</t>
        </r>
      </text>
    </comment>
    <comment ref="F307" authorId="0" shapeId="0">
      <text>
        <r>
          <rPr>
            <b/>
            <sz val="10"/>
            <color indexed="81"/>
            <rFont val="游ゴシック"/>
            <family val="3"/>
            <charset val="128"/>
          </rPr>
          <t>右側太枠内に、排出係数を入力してください。原則、有効数字３桁以上で入力してください。</t>
        </r>
      </text>
    </comment>
    <comment ref="R307" authorId="0" shapeId="0">
      <text>
        <r>
          <rPr>
            <b/>
            <sz val="9"/>
            <color indexed="81"/>
            <rFont val="游ゴシック"/>
            <family val="3"/>
            <charset val="128"/>
          </rPr>
          <t>排出係数を入力してください。</t>
        </r>
      </text>
    </comment>
    <comment ref="C308" authorId="1" shapeId="0">
      <text>
        <r>
          <rPr>
            <b/>
            <sz val="10"/>
            <color indexed="81"/>
            <rFont val="游ゴシック"/>
            <family val="3"/>
            <charset val="128"/>
          </rPr>
          <t>自営線はここに記載してください。</t>
        </r>
      </text>
    </comment>
    <comment ref="F308" authorId="0" shapeId="0">
      <text>
        <r>
          <rPr>
            <b/>
            <sz val="10"/>
            <color indexed="81"/>
            <rFont val="游ゴシック"/>
            <family val="3"/>
            <charset val="128"/>
          </rPr>
          <t>右側太枠内に、排出係数を入力してください。原則、有効数字３桁以上で入力してください。</t>
        </r>
      </text>
    </comment>
    <comment ref="R308" authorId="0" shapeId="0">
      <text>
        <r>
          <rPr>
            <b/>
            <sz val="9"/>
            <color indexed="81"/>
            <rFont val="游ゴシック"/>
            <family val="3"/>
            <charset val="128"/>
          </rPr>
          <t>排出係数を入力してください。</t>
        </r>
      </text>
    </comment>
    <comment ref="F309" authorId="0" shapeId="0">
      <text>
        <r>
          <rPr>
            <b/>
            <sz val="10"/>
            <color indexed="81"/>
            <rFont val="游ゴシック"/>
            <family val="3"/>
            <charset val="128"/>
          </rPr>
          <t>原則、有効数字３桁以上で入力してください。</t>
        </r>
      </text>
    </comment>
    <comment ref="I309" authorId="0" shapeId="0">
      <text>
        <r>
          <rPr>
            <b/>
            <sz val="10"/>
            <color indexed="81"/>
            <rFont val="游ゴシック"/>
            <family val="3"/>
            <charset val="128"/>
          </rPr>
          <t>原則、有効数字３桁以上で入力してください。排出係数は右欄に入力してください。</t>
        </r>
      </text>
    </comment>
    <comment ref="F310" authorId="0" shapeId="0">
      <text>
        <r>
          <rPr>
            <b/>
            <sz val="10"/>
            <color indexed="81"/>
            <rFont val="游ゴシック"/>
            <family val="3"/>
            <charset val="128"/>
          </rPr>
          <t>原則、有効数字３桁以上で入力してください。</t>
        </r>
      </text>
    </comment>
    <comment ref="I310" authorId="0" shapeId="0">
      <text>
        <r>
          <rPr>
            <b/>
            <sz val="10"/>
            <color indexed="81"/>
            <rFont val="游ゴシック"/>
            <family val="3"/>
            <charset val="128"/>
          </rPr>
          <t>原則、有効数字３桁以上で入力してください。排出係数は右欄に入力してください。</t>
        </r>
      </text>
    </comment>
    <comment ref="F311" authorId="0" shapeId="0">
      <text>
        <r>
          <rPr>
            <b/>
            <sz val="10"/>
            <color indexed="81"/>
            <rFont val="游ゴシック"/>
            <family val="3"/>
            <charset val="128"/>
          </rPr>
          <t>原則、有効数字３桁以上で入力してください。</t>
        </r>
      </text>
    </comment>
    <comment ref="I311" authorId="0" shapeId="0">
      <text>
        <r>
          <rPr>
            <b/>
            <sz val="10"/>
            <color indexed="81"/>
            <rFont val="游ゴシック"/>
            <family val="3"/>
            <charset val="128"/>
          </rPr>
          <t>原則、有効数字３桁以上で入力してください。排出係数は右欄に入力してください。</t>
        </r>
      </text>
    </comment>
    <comment ref="F312" authorId="0" shapeId="0">
      <text>
        <r>
          <rPr>
            <b/>
            <sz val="10"/>
            <color indexed="81"/>
            <rFont val="游ゴシック"/>
            <family val="3"/>
            <charset val="128"/>
          </rPr>
          <t>原則、有効数字３桁以上で入力してください。</t>
        </r>
      </text>
    </comment>
    <comment ref="I312" authorId="0" shapeId="0">
      <text>
        <r>
          <rPr>
            <b/>
            <sz val="10"/>
            <color indexed="81"/>
            <rFont val="游ゴシック"/>
            <family val="3"/>
            <charset val="128"/>
          </rPr>
          <t>原則、有効数字３桁以上で入力してください。排出係数は右欄に入力してください。</t>
        </r>
      </text>
    </comment>
    <comment ref="F313" authorId="0" shapeId="0">
      <text>
        <r>
          <rPr>
            <b/>
            <sz val="10"/>
            <color indexed="81"/>
            <rFont val="游ゴシック"/>
            <family val="3"/>
            <charset val="128"/>
          </rPr>
          <t>原則、有効数字３桁以上で入力してください。</t>
        </r>
      </text>
    </comment>
    <comment ref="I313" authorId="0" shapeId="0">
      <text>
        <r>
          <rPr>
            <b/>
            <sz val="10"/>
            <color indexed="81"/>
            <rFont val="游ゴシック"/>
            <family val="3"/>
            <charset val="128"/>
          </rPr>
          <t>原則、有効数字３桁以上で入力してください。排出係数は右欄に入力してください。</t>
        </r>
      </text>
    </comment>
    <comment ref="R313" authorId="1" shapeId="0">
      <text>
        <r>
          <rPr>
            <b/>
            <sz val="9"/>
            <color indexed="81"/>
            <rFont val="游ゴシック"/>
            <family val="3"/>
            <charset val="128"/>
          </rPr>
          <t>排出係数を入力してください。</t>
        </r>
      </text>
    </comment>
    <comment ref="F314" authorId="0" shapeId="0">
      <text>
        <r>
          <rPr>
            <b/>
            <sz val="10"/>
            <color indexed="81"/>
            <rFont val="游ゴシック"/>
            <family val="3"/>
            <charset val="128"/>
          </rPr>
          <t>原則、有効数字３桁以上で入力してください。</t>
        </r>
      </text>
    </comment>
    <comment ref="I314" authorId="0" shapeId="0">
      <text>
        <r>
          <rPr>
            <b/>
            <sz val="10"/>
            <color indexed="81"/>
            <rFont val="游ゴシック"/>
            <family val="3"/>
            <charset val="128"/>
          </rPr>
          <t>原則、有効数字３桁以上で入力してください。排出係数は右欄に入力してください。</t>
        </r>
      </text>
    </comment>
    <comment ref="R314" authorId="1" shapeId="0">
      <text>
        <r>
          <rPr>
            <b/>
            <sz val="9"/>
            <color indexed="81"/>
            <rFont val="游ゴシック"/>
            <family val="3"/>
            <charset val="128"/>
          </rPr>
          <t>排出係数を入力してください。</t>
        </r>
      </text>
    </comment>
    <comment ref="B319" authorId="0" shapeId="0">
      <text>
        <r>
          <rPr>
            <b/>
            <sz val="9"/>
            <color indexed="81"/>
            <rFont val="游ゴシック"/>
            <family val="3"/>
            <charset val="128"/>
          </rPr>
          <t>計算に用いた単位発熱量・排出係数を右表から変更した場合など、何の数値を用いたかを記載してください。</t>
        </r>
      </text>
    </comment>
    <comment ref="F329" authorId="0" shapeId="0">
      <text>
        <r>
          <rPr>
            <b/>
            <sz val="10"/>
            <color indexed="81"/>
            <rFont val="游ゴシック"/>
            <family val="3"/>
            <charset val="128"/>
          </rPr>
          <t>原則、有効数字３桁以上で入力してください。</t>
        </r>
      </text>
    </comment>
    <comment ref="I329" authorId="0" shapeId="0">
      <text>
        <r>
          <rPr>
            <b/>
            <sz val="10"/>
            <color indexed="81"/>
            <rFont val="游ゴシック"/>
            <family val="3"/>
            <charset val="128"/>
          </rPr>
          <t>原則、有効数字３桁以上で入力してください。</t>
        </r>
      </text>
    </comment>
    <comment ref="F330" authorId="0" shapeId="0">
      <text>
        <r>
          <rPr>
            <b/>
            <sz val="10"/>
            <color indexed="81"/>
            <rFont val="游ゴシック"/>
            <family val="3"/>
            <charset val="128"/>
          </rPr>
          <t>原則、有効数字３桁以上で入力してください。</t>
        </r>
      </text>
    </comment>
    <comment ref="I330" authorId="0" shapeId="0">
      <text>
        <r>
          <rPr>
            <b/>
            <sz val="10"/>
            <color indexed="81"/>
            <rFont val="游ゴシック"/>
            <family val="3"/>
            <charset val="128"/>
          </rPr>
          <t>原則、有効数字３桁以上で入力してください。</t>
        </r>
      </text>
    </comment>
    <comment ref="F331" authorId="0" shapeId="0">
      <text>
        <r>
          <rPr>
            <b/>
            <sz val="10"/>
            <color indexed="81"/>
            <rFont val="游ゴシック"/>
            <family val="3"/>
            <charset val="128"/>
          </rPr>
          <t>原則、有効数字３桁以上で入力してください。</t>
        </r>
      </text>
    </comment>
    <comment ref="I331" authorId="0" shapeId="0">
      <text>
        <r>
          <rPr>
            <b/>
            <sz val="10"/>
            <color indexed="81"/>
            <rFont val="游ゴシック"/>
            <family val="3"/>
            <charset val="128"/>
          </rPr>
          <t>原則、有効数字３桁以上で入力してください。</t>
        </r>
      </text>
    </comment>
    <comment ref="F332" authorId="0" shapeId="0">
      <text>
        <r>
          <rPr>
            <b/>
            <sz val="10"/>
            <color indexed="81"/>
            <rFont val="游ゴシック"/>
            <family val="3"/>
            <charset val="128"/>
          </rPr>
          <t>原則、有効数字３桁以上で入力してください。</t>
        </r>
      </text>
    </comment>
    <comment ref="I332" authorId="0" shapeId="0">
      <text>
        <r>
          <rPr>
            <b/>
            <sz val="10"/>
            <color indexed="81"/>
            <rFont val="游ゴシック"/>
            <family val="3"/>
            <charset val="128"/>
          </rPr>
          <t>原則、有効数字３桁以上で入力してください。</t>
        </r>
      </text>
    </comment>
    <comment ref="F333" authorId="0" shapeId="0">
      <text>
        <r>
          <rPr>
            <b/>
            <sz val="10"/>
            <color indexed="81"/>
            <rFont val="游ゴシック"/>
            <family val="3"/>
            <charset val="128"/>
          </rPr>
          <t>原則、有効数字３桁以上で入力してください。</t>
        </r>
      </text>
    </comment>
    <comment ref="I333" authorId="0" shapeId="0">
      <text>
        <r>
          <rPr>
            <b/>
            <sz val="10"/>
            <color indexed="81"/>
            <rFont val="游ゴシック"/>
            <family val="3"/>
            <charset val="128"/>
          </rPr>
          <t>原則、有効数字３桁以上で入力してください。</t>
        </r>
      </text>
    </comment>
    <comment ref="F334" authorId="0" shapeId="0">
      <text>
        <r>
          <rPr>
            <b/>
            <sz val="10"/>
            <color indexed="81"/>
            <rFont val="游ゴシック"/>
            <family val="3"/>
            <charset val="128"/>
          </rPr>
          <t>原則、有効数字３桁以上で入力してください。</t>
        </r>
      </text>
    </comment>
    <comment ref="I334" authorId="0" shapeId="0">
      <text>
        <r>
          <rPr>
            <b/>
            <sz val="10"/>
            <color indexed="81"/>
            <rFont val="游ゴシック"/>
            <family val="3"/>
            <charset val="128"/>
          </rPr>
          <t>原則、有効数字３桁以上で入力してください。</t>
        </r>
      </text>
    </comment>
    <comment ref="F335" authorId="0" shapeId="0">
      <text>
        <r>
          <rPr>
            <b/>
            <sz val="10"/>
            <color indexed="81"/>
            <rFont val="游ゴシック"/>
            <family val="3"/>
            <charset val="128"/>
          </rPr>
          <t>原則、有効数字３桁以上で入力してください。</t>
        </r>
      </text>
    </comment>
    <comment ref="I335" authorId="0" shapeId="0">
      <text>
        <r>
          <rPr>
            <b/>
            <sz val="10"/>
            <color indexed="81"/>
            <rFont val="游ゴシック"/>
            <family val="3"/>
            <charset val="128"/>
          </rPr>
          <t>原則、有効数字３桁以上で入力してください。</t>
        </r>
      </text>
    </comment>
    <comment ref="F336" authorId="0" shapeId="0">
      <text>
        <r>
          <rPr>
            <b/>
            <sz val="10"/>
            <color indexed="81"/>
            <rFont val="游ゴシック"/>
            <family val="3"/>
            <charset val="128"/>
          </rPr>
          <t>原則、有効数字３桁以上で入力してください。</t>
        </r>
      </text>
    </comment>
    <comment ref="I336" authorId="0" shapeId="0">
      <text>
        <r>
          <rPr>
            <b/>
            <sz val="10"/>
            <color indexed="81"/>
            <rFont val="游ゴシック"/>
            <family val="3"/>
            <charset val="128"/>
          </rPr>
          <t>原則、有効数字３桁以上で入力してください。</t>
        </r>
      </text>
    </comment>
    <comment ref="F337" authorId="0" shapeId="0">
      <text>
        <r>
          <rPr>
            <b/>
            <sz val="10"/>
            <color indexed="81"/>
            <rFont val="游ゴシック"/>
            <family val="3"/>
            <charset val="128"/>
          </rPr>
          <t>原則、有効数字３桁以上で入力してください。</t>
        </r>
      </text>
    </comment>
    <comment ref="I337" authorId="0" shapeId="0">
      <text>
        <r>
          <rPr>
            <b/>
            <sz val="10"/>
            <color indexed="81"/>
            <rFont val="游ゴシック"/>
            <family val="3"/>
            <charset val="128"/>
          </rPr>
          <t>原則、有効数字３桁以上で入力してください。</t>
        </r>
      </text>
    </comment>
    <comment ref="F338" authorId="0" shapeId="0">
      <text>
        <r>
          <rPr>
            <b/>
            <sz val="10"/>
            <color indexed="81"/>
            <rFont val="游ゴシック"/>
            <family val="3"/>
            <charset val="128"/>
          </rPr>
          <t>原則、有効数字３桁以上で入力してください。</t>
        </r>
      </text>
    </comment>
    <comment ref="I338" authorId="0" shapeId="0">
      <text>
        <r>
          <rPr>
            <b/>
            <sz val="10"/>
            <color indexed="81"/>
            <rFont val="游ゴシック"/>
            <family val="3"/>
            <charset val="128"/>
          </rPr>
          <t>原則、有効数字３桁以上で入力してください。</t>
        </r>
      </text>
    </comment>
    <comment ref="F339" authorId="0" shapeId="0">
      <text>
        <r>
          <rPr>
            <b/>
            <sz val="10"/>
            <color indexed="81"/>
            <rFont val="游ゴシック"/>
            <family val="3"/>
            <charset val="128"/>
          </rPr>
          <t>原則、有効数字３桁以上で入力してください。</t>
        </r>
      </text>
    </comment>
    <comment ref="I339" authorId="0" shapeId="0">
      <text>
        <r>
          <rPr>
            <b/>
            <sz val="10"/>
            <color indexed="81"/>
            <rFont val="游ゴシック"/>
            <family val="3"/>
            <charset val="128"/>
          </rPr>
          <t>原則、有効数字３桁以上で入力してください。</t>
        </r>
      </text>
    </comment>
    <comment ref="F340" authorId="0" shapeId="0">
      <text>
        <r>
          <rPr>
            <b/>
            <sz val="10"/>
            <color indexed="81"/>
            <rFont val="游ゴシック"/>
            <family val="3"/>
            <charset val="128"/>
          </rPr>
          <t>原則、有効数字３桁以上で入力してください。</t>
        </r>
      </text>
    </comment>
    <comment ref="I340" authorId="0" shapeId="0">
      <text>
        <r>
          <rPr>
            <b/>
            <sz val="10"/>
            <color indexed="81"/>
            <rFont val="游ゴシック"/>
            <family val="3"/>
            <charset val="128"/>
          </rPr>
          <t>原則、有効数字３桁以上で入力してください。</t>
        </r>
      </text>
    </comment>
    <comment ref="F341" authorId="0" shapeId="0">
      <text>
        <r>
          <rPr>
            <b/>
            <sz val="10"/>
            <color indexed="81"/>
            <rFont val="游ゴシック"/>
            <family val="3"/>
            <charset val="128"/>
          </rPr>
          <t>原則、有効数字３桁以上で入力してください。</t>
        </r>
      </text>
    </comment>
    <comment ref="I341" authorId="0" shapeId="0">
      <text>
        <r>
          <rPr>
            <b/>
            <sz val="10"/>
            <color indexed="81"/>
            <rFont val="游ゴシック"/>
            <family val="3"/>
            <charset val="128"/>
          </rPr>
          <t>原則、有効数字３桁以上で入力してください。</t>
        </r>
      </text>
    </comment>
    <comment ref="F342" authorId="0" shapeId="0">
      <text>
        <r>
          <rPr>
            <b/>
            <sz val="10"/>
            <color indexed="81"/>
            <rFont val="游ゴシック"/>
            <family val="3"/>
            <charset val="128"/>
          </rPr>
          <t>原則、有効数字３桁以上で入力してください。</t>
        </r>
      </text>
    </comment>
    <comment ref="I342" authorId="0" shapeId="0">
      <text>
        <r>
          <rPr>
            <b/>
            <sz val="10"/>
            <color indexed="81"/>
            <rFont val="游ゴシック"/>
            <family val="3"/>
            <charset val="128"/>
          </rPr>
          <t>原則、有効数字３桁以上で入力してください。</t>
        </r>
      </text>
    </comment>
    <comment ref="F343" authorId="0" shapeId="0">
      <text>
        <r>
          <rPr>
            <b/>
            <sz val="10"/>
            <color indexed="81"/>
            <rFont val="游ゴシック"/>
            <family val="3"/>
            <charset val="128"/>
          </rPr>
          <t>原則、有効数字３桁以上で入力してください。</t>
        </r>
      </text>
    </comment>
    <comment ref="I343" authorId="0" shapeId="0">
      <text>
        <r>
          <rPr>
            <b/>
            <sz val="10"/>
            <color indexed="81"/>
            <rFont val="游ゴシック"/>
            <family val="3"/>
            <charset val="128"/>
          </rPr>
          <t>原則、有効数字３桁以上で入力してください。</t>
        </r>
      </text>
    </comment>
    <comment ref="F344" authorId="0" shapeId="0">
      <text>
        <r>
          <rPr>
            <b/>
            <sz val="10"/>
            <color indexed="81"/>
            <rFont val="游ゴシック"/>
            <family val="3"/>
            <charset val="128"/>
          </rPr>
          <t>原則、有効数字３桁以上で入力してください。</t>
        </r>
      </text>
    </comment>
    <comment ref="I344" authorId="0" shapeId="0">
      <text>
        <r>
          <rPr>
            <b/>
            <sz val="10"/>
            <color indexed="81"/>
            <rFont val="游ゴシック"/>
            <family val="3"/>
            <charset val="128"/>
          </rPr>
          <t>原則、有効数字３桁以上で入力してください。</t>
        </r>
      </text>
    </comment>
    <comment ref="F345" authorId="0" shapeId="0">
      <text>
        <r>
          <rPr>
            <b/>
            <sz val="10"/>
            <color indexed="81"/>
            <rFont val="游ゴシック"/>
            <family val="3"/>
            <charset val="128"/>
          </rPr>
          <t>原則、有効数字３桁以上で入力してください。</t>
        </r>
      </text>
    </comment>
    <comment ref="I345" authorId="0" shapeId="0">
      <text>
        <r>
          <rPr>
            <b/>
            <sz val="10"/>
            <color indexed="81"/>
            <rFont val="游ゴシック"/>
            <family val="3"/>
            <charset val="128"/>
          </rPr>
          <t>原則、有効数字３桁以上で入力してください。</t>
        </r>
      </text>
    </comment>
    <comment ref="F346" authorId="0" shapeId="0">
      <text>
        <r>
          <rPr>
            <b/>
            <sz val="10"/>
            <color indexed="81"/>
            <rFont val="游ゴシック"/>
            <family val="3"/>
            <charset val="128"/>
          </rPr>
          <t>原則、有効数字３桁以上で入力してください。</t>
        </r>
      </text>
    </comment>
    <comment ref="I346" authorId="0" shapeId="0">
      <text>
        <r>
          <rPr>
            <b/>
            <sz val="10"/>
            <color indexed="81"/>
            <rFont val="游ゴシック"/>
            <family val="3"/>
            <charset val="128"/>
          </rPr>
          <t>原則、有効数字３桁以上で入力してください。</t>
        </r>
      </text>
    </comment>
    <comment ref="F347" authorId="0" shapeId="0">
      <text>
        <r>
          <rPr>
            <b/>
            <sz val="10"/>
            <color indexed="81"/>
            <rFont val="游ゴシック"/>
            <family val="3"/>
            <charset val="128"/>
          </rPr>
          <t>原則、有効数字３桁以上で入力してください。</t>
        </r>
      </text>
    </comment>
    <comment ref="I347" authorId="0" shapeId="0">
      <text>
        <r>
          <rPr>
            <b/>
            <sz val="10"/>
            <color indexed="81"/>
            <rFont val="游ゴシック"/>
            <family val="3"/>
            <charset val="128"/>
          </rPr>
          <t>原則、有効数字３桁以上で入力してください。</t>
        </r>
      </text>
    </comment>
    <comment ref="F348" authorId="0" shapeId="0">
      <text>
        <r>
          <rPr>
            <b/>
            <sz val="10"/>
            <color indexed="81"/>
            <rFont val="游ゴシック"/>
            <family val="3"/>
            <charset val="128"/>
          </rPr>
          <t>原則、有効数字３桁以上で入力してください。</t>
        </r>
      </text>
    </comment>
    <comment ref="I348" authorId="0" shapeId="0">
      <text>
        <r>
          <rPr>
            <b/>
            <sz val="10"/>
            <color indexed="81"/>
            <rFont val="游ゴシック"/>
            <family val="3"/>
            <charset val="128"/>
          </rPr>
          <t>原則、有効数字３桁以上で入力してください。</t>
        </r>
      </text>
    </comment>
    <comment ref="F349" authorId="0" shapeId="0">
      <text>
        <r>
          <rPr>
            <b/>
            <sz val="10"/>
            <color indexed="81"/>
            <rFont val="游ゴシック"/>
            <family val="3"/>
            <charset val="128"/>
          </rPr>
          <t>原則、有効数字３桁以上で入力してください。</t>
        </r>
      </text>
    </comment>
    <comment ref="I349" authorId="0" shapeId="0">
      <text>
        <r>
          <rPr>
            <b/>
            <sz val="10"/>
            <color indexed="81"/>
            <rFont val="游ゴシック"/>
            <family val="3"/>
            <charset val="128"/>
          </rPr>
          <t>原則、有効数字３桁以上で入力してください。</t>
        </r>
      </text>
    </comment>
    <comment ref="F350" authorId="0" shapeId="0">
      <text>
        <r>
          <rPr>
            <b/>
            <sz val="10"/>
            <color indexed="81"/>
            <rFont val="游ゴシック"/>
            <family val="3"/>
            <charset val="128"/>
          </rPr>
          <t>原則、有効数字３桁以上で入力してください。</t>
        </r>
      </text>
    </comment>
    <comment ref="I350" authorId="0" shapeId="0">
      <text>
        <r>
          <rPr>
            <b/>
            <sz val="10"/>
            <color indexed="81"/>
            <rFont val="游ゴシック"/>
            <family val="3"/>
            <charset val="128"/>
          </rPr>
          <t>原則、有効数字３桁以上で入力してください。</t>
        </r>
      </text>
    </comment>
    <comment ref="F351" authorId="0" shapeId="0">
      <text>
        <r>
          <rPr>
            <b/>
            <sz val="10"/>
            <color indexed="81"/>
            <rFont val="游ゴシック"/>
            <family val="3"/>
            <charset val="128"/>
          </rPr>
          <t>原則、有効数字３桁以上で入力してください。</t>
        </r>
      </text>
    </comment>
    <comment ref="I351" authorId="0" shapeId="0">
      <text>
        <r>
          <rPr>
            <b/>
            <sz val="10"/>
            <color indexed="81"/>
            <rFont val="游ゴシック"/>
            <family val="3"/>
            <charset val="128"/>
          </rPr>
          <t>原則、有効数字３桁以上で入力してください。</t>
        </r>
      </text>
    </comment>
    <comment ref="F352" authorId="0" shapeId="0">
      <text>
        <r>
          <rPr>
            <b/>
            <sz val="10"/>
            <color indexed="81"/>
            <rFont val="游ゴシック"/>
            <family val="3"/>
            <charset val="128"/>
          </rPr>
          <t>原則、有効数字３桁以上で入力してください。</t>
        </r>
      </text>
    </comment>
    <comment ref="I352" authorId="0" shapeId="0">
      <text>
        <r>
          <rPr>
            <b/>
            <sz val="10"/>
            <color indexed="81"/>
            <rFont val="游ゴシック"/>
            <family val="3"/>
            <charset val="128"/>
          </rPr>
          <t>原則、有効数字３桁以上で入力してください。</t>
        </r>
      </text>
    </comment>
    <comment ref="F353" authorId="0" shapeId="0">
      <text>
        <r>
          <rPr>
            <b/>
            <sz val="10"/>
            <color indexed="81"/>
            <rFont val="游ゴシック"/>
            <family val="3"/>
            <charset val="128"/>
          </rPr>
          <t>原則、有効数字３桁以上で入力してください。</t>
        </r>
      </text>
    </comment>
    <comment ref="I353" authorId="0" shapeId="0">
      <text>
        <r>
          <rPr>
            <b/>
            <sz val="10"/>
            <color indexed="81"/>
            <rFont val="游ゴシック"/>
            <family val="3"/>
            <charset val="128"/>
          </rPr>
          <t>原則、有効数字３桁以上で入力してください。</t>
        </r>
      </text>
    </comment>
    <comment ref="F354" authorId="0" shapeId="0">
      <text>
        <r>
          <rPr>
            <b/>
            <sz val="10"/>
            <color indexed="81"/>
            <rFont val="游ゴシック"/>
            <family val="3"/>
            <charset val="128"/>
          </rPr>
          <t>原則、有効数字３桁以上で入力してください。</t>
        </r>
      </text>
    </comment>
    <comment ref="I354" authorId="0" shapeId="0">
      <text>
        <r>
          <rPr>
            <b/>
            <sz val="10"/>
            <color indexed="81"/>
            <rFont val="游ゴシック"/>
            <family val="3"/>
            <charset val="128"/>
          </rPr>
          <t>原則、有効数字３桁以上で入力してください。</t>
        </r>
      </text>
    </comment>
    <comment ref="F355" authorId="0" shapeId="0">
      <text>
        <r>
          <rPr>
            <b/>
            <sz val="10"/>
            <color indexed="81"/>
            <rFont val="游ゴシック"/>
            <family val="3"/>
            <charset val="128"/>
          </rPr>
          <t>原則、有効数字３桁以上で入力してください。</t>
        </r>
      </text>
    </comment>
    <comment ref="I355" authorId="0" shapeId="0">
      <text>
        <r>
          <rPr>
            <b/>
            <sz val="10"/>
            <color indexed="81"/>
            <rFont val="游ゴシック"/>
            <family val="3"/>
            <charset val="128"/>
          </rPr>
          <t>原則、有効数字３桁以上で入力してください。</t>
        </r>
      </text>
    </comment>
    <comment ref="B356" authorId="1" shapeId="0">
      <text>
        <r>
          <rPr>
            <b/>
            <sz val="9"/>
            <color indexed="81"/>
            <rFont val="游ゴシック"/>
            <family val="3"/>
            <charset val="128"/>
          </rPr>
          <t>温対法で二酸化炭素排出量の報告が求められているFCCコークや潤滑油は、こちらに記入してください。</t>
        </r>
        <r>
          <rPr>
            <sz val="9"/>
            <color indexed="81"/>
            <rFont val="MS P ゴシック"/>
            <family val="3"/>
            <charset val="128"/>
          </rPr>
          <t xml:space="preserve">
</t>
        </r>
      </text>
    </comment>
    <comment ref="F356" authorId="0" shapeId="0">
      <text>
        <r>
          <rPr>
            <b/>
            <sz val="10"/>
            <color indexed="81"/>
            <rFont val="游ゴシック"/>
            <family val="3"/>
            <charset val="128"/>
          </rPr>
          <t>右側太枠内に、発熱量、排出係数を入力してください。原則、有効数字３桁以上で入力してください。</t>
        </r>
      </text>
    </comment>
    <comment ref="I356" authorId="0" shapeId="0">
      <text>
        <r>
          <rPr>
            <b/>
            <sz val="10"/>
            <color indexed="81"/>
            <rFont val="游ゴシック"/>
            <family val="3"/>
            <charset val="128"/>
          </rPr>
          <t>原則、有効数字３桁以上で入力してください。</t>
        </r>
      </text>
    </comment>
    <comment ref="F357" authorId="0" shapeId="0">
      <text>
        <r>
          <rPr>
            <b/>
            <sz val="10"/>
            <color indexed="81"/>
            <rFont val="游ゴシック"/>
            <family val="3"/>
            <charset val="128"/>
          </rPr>
          <t>右側太枠内に、発熱量、排出係数を入力してください。原則、有効数字３桁以上で入力してください。</t>
        </r>
      </text>
    </comment>
    <comment ref="I357" authorId="0" shapeId="0">
      <text>
        <r>
          <rPr>
            <b/>
            <sz val="10"/>
            <color indexed="81"/>
            <rFont val="游ゴシック"/>
            <family val="3"/>
            <charset val="128"/>
          </rPr>
          <t>原則、有効数字３桁以上で入力してください。</t>
        </r>
      </text>
    </comment>
    <comment ref="U361" authorId="2" shapeId="0">
      <text>
        <r>
          <rPr>
            <b/>
            <sz val="9"/>
            <color indexed="81"/>
            <rFont val="游ゴシック"/>
            <family val="3"/>
            <charset val="128"/>
          </rPr>
          <t>ガス事業者名を入力してください。</t>
        </r>
      </text>
    </comment>
    <comment ref="F362" authorId="0" shapeId="0">
      <text>
        <r>
          <rPr>
            <b/>
            <sz val="10"/>
            <color indexed="81"/>
            <rFont val="游ゴシック"/>
            <family val="3"/>
            <charset val="128"/>
          </rPr>
          <t>右側太枠内に、ガス事業者名、排出係数を入力してください。原則、有効数字３桁以上で入力してください。</t>
        </r>
      </text>
    </comment>
    <comment ref="I362" authorId="0" shapeId="0">
      <text>
        <r>
          <rPr>
            <b/>
            <sz val="10"/>
            <color indexed="81"/>
            <rFont val="游ゴシック"/>
            <family val="3"/>
            <charset val="128"/>
          </rPr>
          <t>原則、有効数字３桁以上で入力してください。</t>
        </r>
      </text>
    </comment>
    <comment ref="S362" authorId="1" shapeId="0">
      <text>
        <r>
          <rPr>
            <b/>
            <sz val="9"/>
            <color indexed="81"/>
            <rFont val="游ゴシック"/>
            <family val="3"/>
            <charset val="128"/>
          </rPr>
          <t>ガス事業者が公表する基礎排出係数を入力してください。</t>
        </r>
      </text>
    </comment>
    <comment ref="F367" authorId="0" shapeId="0">
      <text>
        <r>
          <rPr>
            <b/>
            <sz val="10"/>
            <color indexed="81"/>
            <rFont val="游ゴシック"/>
            <family val="3"/>
            <charset val="128"/>
          </rPr>
          <t>原則、有効数字３桁以上で入力してください。</t>
        </r>
      </text>
    </comment>
    <comment ref="I367" authorId="0" shapeId="0">
      <text>
        <r>
          <rPr>
            <b/>
            <sz val="10"/>
            <color indexed="81"/>
            <rFont val="游ゴシック"/>
            <family val="3"/>
            <charset val="128"/>
          </rPr>
          <t>原則、有効数字３桁以上で入力してください。</t>
        </r>
      </text>
    </comment>
    <comment ref="F368" authorId="0" shapeId="0">
      <text>
        <r>
          <rPr>
            <b/>
            <sz val="10"/>
            <color indexed="81"/>
            <rFont val="游ゴシック"/>
            <family val="3"/>
            <charset val="128"/>
          </rPr>
          <t>原則、有効数字３桁以上で入力してください。</t>
        </r>
      </text>
    </comment>
    <comment ref="I368" authorId="0" shapeId="0">
      <text>
        <r>
          <rPr>
            <b/>
            <sz val="10"/>
            <color indexed="81"/>
            <rFont val="游ゴシック"/>
            <family val="3"/>
            <charset val="128"/>
          </rPr>
          <t>原則、有効数字３桁以上で入力してください。</t>
        </r>
      </text>
    </comment>
    <comment ref="F369" authorId="0" shapeId="0">
      <text>
        <r>
          <rPr>
            <b/>
            <sz val="10"/>
            <color indexed="81"/>
            <rFont val="游ゴシック"/>
            <family val="3"/>
            <charset val="128"/>
          </rPr>
          <t>原則、有効数字３桁以上で入力してください。</t>
        </r>
      </text>
    </comment>
    <comment ref="I369" authorId="0" shapeId="0">
      <text>
        <r>
          <rPr>
            <b/>
            <sz val="10"/>
            <color indexed="81"/>
            <rFont val="游ゴシック"/>
            <family val="3"/>
            <charset val="128"/>
          </rPr>
          <t>原則、有効数字３桁以上で入力してください。</t>
        </r>
      </text>
    </comment>
    <comment ref="F370" authorId="0" shapeId="0">
      <text>
        <r>
          <rPr>
            <b/>
            <sz val="10"/>
            <color indexed="81"/>
            <rFont val="游ゴシック"/>
            <family val="3"/>
            <charset val="128"/>
          </rPr>
          <t>原則、有効数字３桁以上で入力してください。</t>
        </r>
      </text>
    </comment>
    <comment ref="I370" authorId="0" shapeId="0">
      <text>
        <r>
          <rPr>
            <b/>
            <sz val="10"/>
            <color indexed="81"/>
            <rFont val="游ゴシック"/>
            <family val="3"/>
            <charset val="128"/>
          </rPr>
          <t>原則、有効数字３桁以上で入力してください。</t>
        </r>
      </text>
    </comment>
    <comment ref="F371" authorId="0" shapeId="0">
      <text>
        <r>
          <rPr>
            <b/>
            <sz val="10"/>
            <color indexed="81"/>
            <rFont val="游ゴシック"/>
            <family val="3"/>
            <charset val="128"/>
          </rPr>
          <t>原則、有効数字３桁以上で入力してください。</t>
        </r>
      </text>
    </comment>
    <comment ref="I371" authorId="0" shapeId="0">
      <text>
        <r>
          <rPr>
            <b/>
            <sz val="10"/>
            <color indexed="81"/>
            <rFont val="游ゴシック"/>
            <family val="3"/>
            <charset val="128"/>
          </rPr>
          <t>原則、有効数字３桁以上で入力してください。</t>
        </r>
      </text>
    </comment>
    <comment ref="F372" authorId="0" shapeId="0">
      <text>
        <r>
          <rPr>
            <b/>
            <sz val="10"/>
            <color indexed="81"/>
            <rFont val="游ゴシック"/>
            <family val="3"/>
            <charset val="128"/>
          </rPr>
          <t>原則、有効数字３桁以上で入力してください。</t>
        </r>
      </text>
    </comment>
    <comment ref="I372" authorId="0" shapeId="0">
      <text>
        <r>
          <rPr>
            <b/>
            <sz val="10"/>
            <color indexed="81"/>
            <rFont val="游ゴシック"/>
            <family val="3"/>
            <charset val="128"/>
          </rPr>
          <t>原則、有効数字３桁以上で入力してください。</t>
        </r>
      </text>
    </comment>
    <comment ref="F373" authorId="0" shapeId="0">
      <text>
        <r>
          <rPr>
            <b/>
            <sz val="10"/>
            <color indexed="81"/>
            <rFont val="游ゴシック"/>
            <family val="3"/>
            <charset val="128"/>
          </rPr>
          <t>原則、有効数字３桁以上で入力してください。</t>
        </r>
      </text>
    </comment>
    <comment ref="I373" authorId="0" shapeId="0">
      <text>
        <r>
          <rPr>
            <b/>
            <sz val="10"/>
            <color indexed="81"/>
            <rFont val="游ゴシック"/>
            <family val="3"/>
            <charset val="128"/>
          </rPr>
          <t>原則、有効数字３桁以上で入力してください。</t>
        </r>
      </text>
    </comment>
    <comment ref="F374" authorId="0" shapeId="0">
      <text>
        <r>
          <rPr>
            <b/>
            <sz val="10"/>
            <color indexed="81"/>
            <rFont val="游ゴシック"/>
            <family val="3"/>
            <charset val="128"/>
          </rPr>
          <t>原則、有効数字３桁以上で入力してください。</t>
        </r>
      </text>
    </comment>
    <comment ref="I374" authorId="0" shapeId="0">
      <text>
        <r>
          <rPr>
            <b/>
            <sz val="10"/>
            <color indexed="81"/>
            <rFont val="游ゴシック"/>
            <family val="3"/>
            <charset val="128"/>
          </rPr>
          <t>原則、有効数字３桁以上で入力してください。</t>
        </r>
      </text>
    </comment>
    <comment ref="F375" authorId="0" shapeId="0">
      <text>
        <r>
          <rPr>
            <b/>
            <sz val="10"/>
            <color indexed="81"/>
            <rFont val="游ゴシック"/>
            <family val="3"/>
            <charset val="128"/>
          </rPr>
          <t>原則、有効数字３桁以上で入力してください。</t>
        </r>
      </text>
    </comment>
    <comment ref="I375" authorId="0" shapeId="0">
      <text>
        <r>
          <rPr>
            <b/>
            <sz val="10"/>
            <color indexed="81"/>
            <rFont val="游ゴシック"/>
            <family val="3"/>
            <charset val="128"/>
          </rPr>
          <t>原則、有効数字３桁以上で入力してください。</t>
        </r>
      </text>
    </comment>
    <comment ref="F376" authorId="0" shapeId="0">
      <text>
        <r>
          <rPr>
            <b/>
            <sz val="10"/>
            <color indexed="81"/>
            <rFont val="游ゴシック"/>
            <family val="3"/>
            <charset val="128"/>
          </rPr>
          <t>原則、有効数字３桁以上で入力してください。</t>
        </r>
      </text>
    </comment>
    <comment ref="I376" authorId="0" shapeId="0">
      <text>
        <r>
          <rPr>
            <b/>
            <sz val="10"/>
            <color indexed="81"/>
            <rFont val="游ゴシック"/>
            <family val="3"/>
            <charset val="128"/>
          </rPr>
          <t>原則、有効数字３桁以上で入力してください。</t>
        </r>
      </text>
    </comment>
    <comment ref="F377" authorId="0" shapeId="0">
      <text>
        <r>
          <rPr>
            <b/>
            <sz val="10"/>
            <color indexed="81"/>
            <rFont val="游ゴシック"/>
            <family val="3"/>
            <charset val="128"/>
          </rPr>
          <t>原則、有効数字３桁以上で入力してください。</t>
        </r>
      </text>
    </comment>
    <comment ref="I377" authorId="0" shapeId="0">
      <text>
        <r>
          <rPr>
            <b/>
            <sz val="10"/>
            <color indexed="81"/>
            <rFont val="游ゴシック"/>
            <family val="3"/>
            <charset val="128"/>
          </rPr>
          <t>原則、有効数字３桁以上で入力してください。</t>
        </r>
      </text>
    </comment>
    <comment ref="F378" authorId="0" shapeId="0">
      <text>
        <r>
          <rPr>
            <b/>
            <sz val="10"/>
            <color indexed="81"/>
            <rFont val="游ゴシック"/>
            <family val="3"/>
            <charset val="128"/>
          </rPr>
          <t>原則、有効数字３桁以上で入力してください。</t>
        </r>
      </text>
    </comment>
    <comment ref="I378" authorId="0" shapeId="0">
      <text>
        <r>
          <rPr>
            <b/>
            <sz val="10"/>
            <color indexed="81"/>
            <rFont val="游ゴシック"/>
            <family val="3"/>
            <charset val="128"/>
          </rPr>
          <t>原則、有効数字３桁以上で入力してください。</t>
        </r>
      </text>
    </comment>
    <comment ref="F379" authorId="0" shapeId="0">
      <text>
        <r>
          <rPr>
            <b/>
            <sz val="10"/>
            <color indexed="81"/>
            <rFont val="游ゴシック"/>
            <family val="3"/>
            <charset val="128"/>
          </rPr>
          <t>原則、有効数字３桁以上で入力してください。</t>
        </r>
      </text>
    </comment>
    <comment ref="I379" authorId="0" shapeId="0">
      <text>
        <r>
          <rPr>
            <b/>
            <sz val="10"/>
            <color indexed="81"/>
            <rFont val="游ゴシック"/>
            <family val="3"/>
            <charset val="128"/>
          </rPr>
          <t>原則、有効数字３桁以上で入力してください。</t>
        </r>
      </text>
    </comment>
    <comment ref="F380" authorId="0" shapeId="0">
      <text>
        <r>
          <rPr>
            <b/>
            <sz val="10"/>
            <color indexed="81"/>
            <rFont val="游ゴシック"/>
            <family val="3"/>
            <charset val="128"/>
          </rPr>
          <t>原則、有効数字３桁以上で入力してください。</t>
        </r>
      </text>
    </comment>
    <comment ref="I380" authorId="0" shapeId="0">
      <text>
        <r>
          <rPr>
            <b/>
            <sz val="10"/>
            <color indexed="81"/>
            <rFont val="游ゴシック"/>
            <family val="3"/>
            <charset val="128"/>
          </rPr>
          <t>原則、有効数字３桁以上で入力してください。</t>
        </r>
      </text>
    </comment>
    <comment ref="F381" authorId="0" shapeId="0">
      <text>
        <r>
          <rPr>
            <b/>
            <sz val="10"/>
            <color indexed="81"/>
            <rFont val="游ゴシック"/>
            <family val="3"/>
            <charset val="128"/>
          </rPr>
          <t>原則、有効数字３桁以上で入力してください。</t>
        </r>
      </text>
    </comment>
    <comment ref="I381" authorId="0" shapeId="0">
      <text>
        <r>
          <rPr>
            <b/>
            <sz val="10"/>
            <color indexed="81"/>
            <rFont val="游ゴシック"/>
            <family val="3"/>
            <charset val="128"/>
          </rPr>
          <t>原則、有効数字３桁以上で入力してください。</t>
        </r>
      </text>
    </comment>
    <comment ref="F382" authorId="0" shapeId="0">
      <text>
        <r>
          <rPr>
            <b/>
            <sz val="10"/>
            <color indexed="81"/>
            <rFont val="游ゴシック"/>
            <family val="3"/>
            <charset val="128"/>
          </rPr>
          <t>原則、有効数字３桁以上で入力してください。</t>
        </r>
      </text>
    </comment>
    <comment ref="I382" authorId="0" shapeId="0">
      <text>
        <r>
          <rPr>
            <b/>
            <sz val="10"/>
            <color indexed="81"/>
            <rFont val="游ゴシック"/>
            <family val="3"/>
            <charset val="128"/>
          </rPr>
          <t>原則、有効数字３桁以上で入力してください。</t>
        </r>
      </text>
    </comment>
    <comment ref="F383" authorId="0" shapeId="0">
      <text>
        <r>
          <rPr>
            <b/>
            <sz val="10"/>
            <color indexed="81"/>
            <rFont val="游ゴシック"/>
            <family val="3"/>
            <charset val="128"/>
          </rPr>
          <t>原則、有効数字３桁以上で入力してください。</t>
        </r>
      </text>
    </comment>
    <comment ref="I383" authorId="0" shapeId="0">
      <text>
        <r>
          <rPr>
            <b/>
            <sz val="10"/>
            <color indexed="81"/>
            <rFont val="游ゴシック"/>
            <family val="3"/>
            <charset val="128"/>
          </rPr>
          <t>原則、有効数字３桁以上で入力してください。</t>
        </r>
      </text>
    </comment>
    <comment ref="B384" authorId="1" shapeId="0">
      <text>
        <r>
          <rPr>
            <b/>
            <sz val="9"/>
            <color indexed="81"/>
            <rFont val="游ゴシック"/>
            <family val="3"/>
            <charset val="128"/>
          </rPr>
          <t>温対法で二酸化炭素排出量の報告が求められている廃プラスチック塁から製造された燃料炭化水素油はこちらに記入してください。</t>
        </r>
      </text>
    </comment>
    <comment ref="F384" authorId="0" shapeId="0">
      <text>
        <r>
          <rPr>
            <b/>
            <sz val="10"/>
            <color indexed="81"/>
            <rFont val="游ゴシック"/>
            <family val="3"/>
            <charset val="128"/>
          </rPr>
          <t>右側太枠内に、発熱量、排出係数を入力してください。原則、有効数字３桁以上で入力してください。</t>
        </r>
      </text>
    </comment>
    <comment ref="I384" authorId="0" shapeId="0">
      <text>
        <r>
          <rPr>
            <b/>
            <sz val="10"/>
            <color indexed="81"/>
            <rFont val="游ゴシック"/>
            <family val="3"/>
            <charset val="128"/>
          </rPr>
          <t>原則、有効数字３桁以上で入力してください。</t>
        </r>
      </text>
    </comment>
    <comment ref="F385" authorId="0" shapeId="0">
      <text>
        <r>
          <rPr>
            <b/>
            <sz val="10"/>
            <color indexed="81"/>
            <rFont val="游ゴシック"/>
            <family val="3"/>
            <charset val="128"/>
          </rPr>
          <t>右側太枠内に、発熱量、排出係数を入力してください。原則、有効数字３桁以上で入力してください。</t>
        </r>
      </text>
    </comment>
    <comment ref="I385" authorId="0" shapeId="0">
      <text>
        <r>
          <rPr>
            <b/>
            <sz val="10"/>
            <color indexed="81"/>
            <rFont val="游ゴシック"/>
            <family val="3"/>
            <charset val="128"/>
          </rPr>
          <t>原則、有効数字３桁以上で入力してください。</t>
        </r>
      </text>
    </comment>
    <comment ref="F390" authorId="0" shapeId="0">
      <text>
        <r>
          <rPr>
            <b/>
            <sz val="10"/>
            <color indexed="81"/>
            <rFont val="游ゴシック"/>
            <family val="3"/>
            <charset val="128"/>
          </rPr>
          <t>原則、有効数字３桁以上で入力してください。</t>
        </r>
      </text>
    </comment>
    <comment ref="I390" authorId="0" shapeId="0">
      <text>
        <r>
          <rPr>
            <b/>
            <sz val="10"/>
            <color indexed="81"/>
            <rFont val="游ゴシック"/>
            <family val="3"/>
            <charset val="128"/>
          </rPr>
          <t>原則、有効数字３桁以上で入力してください。</t>
        </r>
      </text>
    </comment>
    <comment ref="F391" authorId="0" shapeId="0">
      <text>
        <r>
          <rPr>
            <b/>
            <sz val="10"/>
            <color indexed="81"/>
            <rFont val="游ゴシック"/>
            <family val="3"/>
            <charset val="128"/>
          </rPr>
          <t>右側太枠内に、排出係数を入力してください。原則、有効数字３桁以上で入力してください。</t>
        </r>
      </text>
    </comment>
    <comment ref="I391" authorId="0" shapeId="0">
      <text>
        <r>
          <rPr>
            <b/>
            <sz val="10"/>
            <color indexed="81"/>
            <rFont val="游ゴシック"/>
            <family val="3"/>
            <charset val="128"/>
          </rPr>
          <t>右側太枠内に、排出係数を入力してください。原則、有効数字３桁以上で入力してください。</t>
        </r>
      </text>
    </comment>
    <comment ref="S391" authorId="1" shapeId="0">
      <text>
        <r>
          <rPr>
            <b/>
            <sz val="9"/>
            <color indexed="81"/>
            <rFont val="游ゴシック"/>
            <family val="3"/>
            <charset val="128"/>
          </rPr>
          <t>基礎排出係数を入力してください。</t>
        </r>
      </text>
    </comment>
    <comment ref="F392" authorId="0" shapeId="0">
      <text>
        <r>
          <rPr>
            <b/>
            <sz val="10"/>
            <color indexed="81"/>
            <rFont val="游ゴシック"/>
            <family val="3"/>
            <charset val="128"/>
          </rPr>
          <t>右側太枠内に、排出係数を入力してください。原則、有効数字３桁以上で入力してください。</t>
        </r>
      </text>
    </comment>
    <comment ref="I392" authorId="0" shapeId="0">
      <text>
        <r>
          <rPr>
            <b/>
            <sz val="10"/>
            <color indexed="81"/>
            <rFont val="游ゴシック"/>
            <family val="3"/>
            <charset val="128"/>
          </rPr>
          <t>右側太枠内に、排出係数を入力してください。原則、有効数字３桁以上で入力してください。</t>
        </r>
      </text>
    </comment>
    <comment ref="S392" authorId="1" shapeId="0">
      <text>
        <r>
          <rPr>
            <b/>
            <sz val="9"/>
            <color indexed="81"/>
            <rFont val="游ゴシック"/>
            <family val="3"/>
            <charset val="128"/>
          </rPr>
          <t>基礎排出係数を入力してください。</t>
        </r>
      </text>
    </comment>
    <comment ref="F393" authorId="0" shapeId="0">
      <text>
        <r>
          <rPr>
            <b/>
            <sz val="10"/>
            <color indexed="81"/>
            <rFont val="游ゴシック"/>
            <family val="3"/>
            <charset val="128"/>
          </rPr>
          <t>右側太枠内に、排出係数を入力してください。原則、有効数字３桁以上で入力してください。</t>
        </r>
      </text>
    </comment>
    <comment ref="I393" authorId="0" shapeId="0">
      <text>
        <r>
          <rPr>
            <b/>
            <sz val="10"/>
            <color indexed="81"/>
            <rFont val="游ゴシック"/>
            <family val="3"/>
            <charset val="128"/>
          </rPr>
          <t>右側太枠内に、排出係数を入力してください。原則、有効数字３桁以上で入力してください。</t>
        </r>
      </text>
    </comment>
    <comment ref="S393" authorId="1" shapeId="0">
      <text>
        <r>
          <rPr>
            <b/>
            <sz val="9"/>
            <color indexed="81"/>
            <rFont val="游ゴシック"/>
            <family val="3"/>
            <charset val="128"/>
          </rPr>
          <t>基礎排出係数を入力してください。</t>
        </r>
      </text>
    </comment>
    <comment ref="F394" authorId="0" shapeId="0">
      <text>
        <r>
          <rPr>
            <b/>
            <sz val="10"/>
            <color indexed="81"/>
            <rFont val="游ゴシック"/>
            <family val="3"/>
            <charset val="128"/>
          </rPr>
          <t>右側太枠内に、排出係数を入力してください。原則、有効数字３桁以上で入力してください。</t>
        </r>
      </text>
    </comment>
    <comment ref="I394" authorId="0" shapeId="0">
      <text>
        <r>
          <rPr>
            <b/>
            <sz val="10"/>
            <color indexed="81"/>
            <rFont val="游ゴシック"/>
            <family val="3"/>
            <charset val="128"/>
          </rPr>
          <t>右側太枠内に、排出係数を入力してください。原則、有効数字３桁以上で入力してください。</t>
        </r>
      </text>
    </comment>
    <comment ref="S394" authorId="1" shapeId="0">
      <text>
        <r>
          <rPr>
            <b/>
            <sz val="9"/>
            <color indexed="81"/>
            <rFont val="游ゴシック"/>
            <family val="3"/>
            <charset val="128"/>
          </rPr>
          <t>基礎排出係数を入力してください。</t>
        </r>
      </text>
    </comment>
    <comment ref="F395" authorId="0" shapeId="0">
      <text>
        <r>
          <rPr>
            <b/>
            <sz val="10"/>
            <color indexed="81"/>
            <rFont val="游ゴシック"/>
            <family val="3"/>
            <charset val="128"/>
          </rPr>
          <t>原則、有効数字３桁以上で入力してください。</t>
        </r>
      </text>
    </comment>
    <comment ref="I395" authorId="0" shapeId="0">
      <text>
        <r>
          <rPr>
            <b/>
            <sz val="10"/>
            <color indexed="81"/>
            <rFont val="游ゴシック"/>
            <family val="3"/>
            <charset val="128"/>
          </rPr>
          <t>原則、有効数字３桁以上で入力してください。排出係数は右欄に入力してください。</t>
        </r>
      </text>
    </comment>
    <comment ref="F396" authorId="0" shapeId="0">
      <text>
        <r>
          <rPr>
            <b/>
            <sz val="10"/>
            <color indexed="81"/>
            <rFont val="游ゴシック"/>
            <family val="3"/>
            <charset val="128"/>
          </rPr>
          <t>原則、有効数字３桁以上で入力してください。</t>
        </r>
      </text>
    </comment>
    <comment ref="I396" authorId="0" shapeId="0">
      <text>
        <r>
          <rPr>
            <b/>
            <sz val="10"/>
            <color indexed="81"/>
            <rFont val="游ゴシック"/>
            <family val="3"/>
            <charset val="128"/>
          </rPr>
          <t>原則、有効数字３桁以上で入力してください。排出係数は右欄に入力してください。</t>
        </r>
      </text>
    </comment>
    <comment ref="F397" authorId="0" shapeId="0">
      <text>
        <r>
          <rPr>
            <b/>
            <sz val="10"/>
            <color indexed="81"/>
            <rFont val="游ゴシック"/>
            <family val="3"/>
            <charset val="128"/>
          </rPr>
          <t>原則、有効数字３桁以上で入力してください。</t>
        </r>
      </text>
    </comment>
    <comment ref="I397" authorId="0" shapeId="0">
      <text>
        <r>
          <rPr>
            <b/>
            <sz val="10"/>
            <color indexed="81"/>
            <rFont val="游ゴシック"/>
            <family val="3"/>
            <charset val="128"/>
          </rPr>
          <t>原則、有効数字３桁以上で入力してください。排出係数は右欄に入力してください。</t>
        </r>
      </text>
    </comment>
    <comment ref="F398" authorId="0" shapeId="0">
      <text>
        <r>
          <rPr>
            <b/>
            <sz val="10"/>
            <color indexed="81"/>
            <rFont val="游ゴシック"/>
            <family val="3"/>
            <charset val="128"/>
          </rPr>
          <t>原則、有効数字３桁以上で入力してください。</t>
        </r>
      </text>
    </comment>
    <comment ref="I398" authorId="0" shapeId="0">
      <text>
        <r>
          <rPr>
            <b/>
            <sz val="10"/>
            <color indexed="81"/>
            <rFont val="游ゴシック"/>
            <family val="3"/>
            <charset val="128"/>
          </rPr>
          <t>原則、有効数字３桁以上で入力してください。排出係数は右欄に入力してください。</t>
        </r>
      </text>
    </comment>
    <comment ref="F399" authorId="0" shapeId="0">
      <text>
        <r>
          <rPr>
            <b/>
            <sz val="10"/>
            <color indexed="81"/>
            <rFont val="游ゴシック"/>
            <family val="3"/>
            <charset val="128"/>
          </rPr>
          <t>原則、有効数字３桁以上で入力してください。</t>
        </r>
      </text>
    </comment>
    <comment ref="I399" authorId="0" shapeId="0">
      <text>
        <r>
          <rPr>
            <b/>
            <sz val="10"/>
            <color indexed="81"/>
            <rFont val="游ゴシック"/>
            <family val="3"/>
            <charset val="128"/>
          </rPr>
          <t>原則、有効数字３桁以上で入力してください。排出係数は右欄に入力してください。</t>
        </r>
      </text>
    </comment>
    <comment ref="S399" authorId="1" shapeId="0">
      <text>
        <r>
          <rPr>
            <b/>
            <sz val="9"/>
            <color indexed="81"/>
            <rFont val="游ゴシック"/>
            <family val="3"/>
            <charset val="128"/>
          </rPr>
          <t>排出係数を入力してください。</t>
        </r>
      </text>
    </comment>
    <comment ref="O403" authorId="2" shapeId="0">
      <text>
        <r>
          <rPr>
            <b/>
            <sz val="11"/>
            <color indexed="10"/>
            <rFont val="游ゴシック"/>
            <family val="3"/>
            <charset val="128"/>
          </rPr>
          <t>電力事業者名、排出係数、買電量をこの表の太枠内に上から順に入力してください！</t>
        </r>
      </text>
    </comment>
    <comment ref="F405" authorId="2" shapeId="0">
      <text>
        <r>
          <rPr>
            <b/>
            <sz val="10"/>
            <color indexed="81"/>
            <rFont val="游ゴシック"/>
            <family val="3"/>
            <charset val="128"/>
          </rPr>
          <t>右側太枠内に電気事業者名、排出係数、買電量を入力してください。</t>
        </r>
      </text>
    </comment>
    <comment ref="P405" authorId="2" shapeId="0">
      <text>
        <r>
          <rPr>
            <b/>
            <sz val="9"/>
            <color indexed="81"/>
            <rFont val="游ゴシック"/>
            <family val="3"/>
            <charset val="128"/>
          </rPr>
          <t>電気事業者名を入力してください。</t>
        </r>
      </text>
    </comment>
    <comment ref="R405" authorId="2" shapeId="0">
      <text>
        <r>
          <rPr>
            <b/>
            <sz val="9"/>
            <color indexed="81"/>
            <rFont val="游ゴシック"/>
            <family val="3"/>
            <charset val="128"/>
          </rPr>
          <t>基礎排出係数を入力してください。</t>
        </r>
      </text>
    </comment>
    <comment ref="T405" authorId="2" shapeId="0">
      <text>
        <r>
          <rPr>
            <b/>
            <sz val="9"/>
            <color indexed="81"/>
            <rFont val="游ゴシック"/>
            <family val="3"/>
            <charset val="128"/>
          </rPr>
          <t>原則、有効数字３桁以上で記入してください。</t>
        </r>
      </text>
    </comment>
    <comment ref="P406" authorId="2" shapeId="0">
      <text>
        <r>
          <rPr>
            <b/>
            <sz val="9"/>
            <color indexed="81"/>
            <rFont val="游ゴシック"/>
            <family val="3"/>
            <charset val="128"/>
          </rPr>
          <t>電気事業者名を入力してください。</t>
        </r>
      </text>
    </comment>
    <comment ref="R406" authorId="2" shapeId="0">
      <text>
        <r>
          <rPr>
            <b/>
            <sz val="9"/>
            <color indexed="81"/>
            <rFont val="游ゴシック"/>
            <family val="3"/>
            <charset val="128"/>
          </rPr>
          <t>基礎排出係数を入力してください。</t>
        </r>
      </text>
    </comment>
    <comment ref="T406" authorId="2" shapeId="0">
      <text>
        <r>
          <rPr>
            <b/>
            <sz val="9"/>
            <color indexed="81"/>
            <rFont val="游ゴシック"/>
            <family val="3"/>
            <charset val="128"/>
          </rPr>
          <t>原則、有効数字３桁以上で記入してください。</t>
        </r>
      </text>
    </comment>
    <comment ref="P407" authorId="2" shapeId="0">
      <text>
        <r>
          <rPr>
            <b/>
            <sz val="9"/>
            <color indexed="81"/>
            <rFont val="游ゴシック"/>
            <family val="3"/>
            <charset val="128"/>
          </rPr>
          <t>電気事業者名を入力してください。</t>
        </r>
      </text>
    </comment>
    <comment ref="R407" authorId="2" shapeId="0">
      <text>
        <r>
          <rPr>
            <b/>
            <sz val="9"/>
            <color indexed="81"/>
            <rFont val="游ゴシック"/>
            <family val="3"/>
            <charset val="128"/>
          </rPr>
          <t>基礎排出係数を入力してください。</t>
        </r>
      </text>
    </comment>
    <comment ref="T407" authorId="2" shapeId="0">
      <text>
        <r>
          <rPr>
            <b/>
            <sz val="9"/>
            <color indexed="81"/>
            <rFont val="游ゴシック"/>
            <family val="3"/>
            <charset val="128"/>
          </rPr>
          <t>原則、有効数字３桁以上で記入してください。</t>
        </r>
      </text>
    </comment>
    <comment ref="P408" authorId="2" shapeId="0">
      <text>
        <r>
          <rPr>
            <b/>
            <sz val="9"/>
            <color indexed="81"/>
            <rFont val="游ゴシック"/>
            <family val="3"/>
            <charset val="128"/>
          </rPr>
          <t>電気事業者名を入力してください。</t>
        </r>
      </text>
    </comment>
    <comment ref="R408" authorId="2" shapeId="0">
      <text>
        <r>
          <rPr>
            <b/>
            <sz val="9"/>
            <color indexed="81"/>
            <rFont val="游ゴシック"/>
            <family val="3"/>
            <charset val="128"/>
          </rPr>
          <t>基礎排出係数を入力してください。</t>
        </r>
      </text>
    </comment>
    <comment ref="T408" authorId="2" shapeId="0">
      <text>
        <r>
          <rPr>
            <b/>
            <sz val="9"/>
            <color indexed="81"/>
            <rFont val="游ゴシック"/>
            <family val="3"/>
            <charset val="128"/>
          </rPr>
          <t>原則、有効数字３桁以上で記入してください。</t>
        </r>
      </text>
    </comment>
    <comment ref="F412" authorId="0" shapeId="0">
      <text>
        <r>
          <rPr>
            <b/>
            <sz val="10"/>
            <color indexed="81"/>
            <rFont val="游ゴシック"/>
            <family val="3"/>
            <charset val="128"/>
          </rPr>
          <t>右側太枠内に、排出係数を入力してください。原則、有効数字３桁以上で入力してください。</t>
        </r>
      </text>
    </comment>
    <comment ref="R412" authorId="0" shapeId="0">
      <text>
        <r>
          <rPr>
            <b/>
            <sz val="9"/>
            <color indexed="81"/>
            <rFont val="游ゴシック"/>
            <family val="3"/>
            <charset val="128"/>
          </rPr>
          <t>排出係数を入力してください。</t>
        </r>
      </text>
    </comment>
    <comment ref="F413" authorId="0" shapeId="0">
      <text>
        <r>
          <rPr>
            <b/>
            <sz val="10"/>
            <color indexed="81"/>
            <rFont val="游ゴシック"/>
            <family val="3"/>
            <charset val="128"/>
          </rPr>
          <t>右側太枠内に、排出係数を入力してください。原則、有効数字３桁以上で入力してください。</t>
        </r>
      </text>
    </comment>
    <comment ref="R413" authorId="0" shapeId="0">
      <text>
        <r>
          <rPr>
            <b/>
            <sz val="9"/>
            <color indexed="81"/>
            <rFont val="游ゴシック"/>
            <family val="3"/>
            <charset val="128"/>
          </rPr>
          <t>排出係数を入力してください。</t>
        </r>
      </text>
    </comment>
    <comment ref="F414" authorId="0" shapeId="0">
      <text>
        <r>
          <rPr>
            <b/>
            <sz val="10"/>
            <color indexed="81"/>
            <rFont val="游ゴシック"/>
            <family val="3"/>
            <charset val="128"/>
          </rPr>
          <t>右側太枠内に、排出係数を入力してください。原則、有効数字３桁以上で入力してください。</t>
        </r>
      </text>
    </comment>
    <comment ref="R414" authorId="0" shapeId="0">
      <text>
        <r>
          <rPr>
            <b/>
            <sz val="9"/>
            <color indexed="81"/>
            <rFont val="游ゴシック"/>
            <family val="3"/>
            <charset val="128"/>
          </rPr>
          <t>排出係数を入力してください。</t>
        </r>
      </text>
    </comment>
    <comment ref="C415" authorId="1" shapeId="0">
      <text>
        <r>
          <rPr>
            <b/>
            <sz val="10"/>
            <color indexed="81"/>
            <rFont val="游ゴシック"/>
            <family val="3"/>
            <charset val="128"/>
          </rPr>
          <t>自営線はここに記載してください。</t>
        </r>
      </text>
    </comment>
    <comment ref="F415" authorId="0" shapeId="0">
      <text>
        <r>
          <rPr>
            <b/>
            <sz val="10"/>
            <color indexed="81"/>
            <rFont val="游ゴシック"/>
            <family val="3"/>
            <charset val="128"/>
          </rPr>
          <t>右側太枠内に、排出係数を入力してください。原則、有効数字３桁以上で入力してください。</t>
        </r>
      </text>
    </comment>
    <comment ref="R415" authorId="0" shapeId="0">
      <text>
        <r>
          <rPr>
            <b/>
            <sz val="9"/>
            <color indexed="81"/>
            <rFont val="游ゴシック"/>
            <family val="3"/>
            <charset val="128"/>
          </rPr>
          <t>排出係数を入力してください。</t>
        </r>
      </text>
    </comment>
    <comment ref="F416" authorId="0" shapeId="0">
      <text>
        <r>
          <rPr>
            <b/>
            <sz val="10"/>
            <color indexed="81"/>
            <rFont val="游ゴシック"/>
            <family val="3"/>
            <charset val="128"/>
          </rPr>
          <t>原則、有効数字３桁以上で入力してください。</t>
        </r>
      </text>
    </comment>
    <comment ref="I416" authorId="0" shapeId="0">
      <text>
        <r>
          <rPr>
            <b/>
            <sz val="10"/>
            <color indexed="81"/>
            <rFont val="游ゴシック"/>
            <family val="3"/>
            <charset val="128"/>
          </rPr>
          <t>原則、有効数字３桁以上で入力してください。排出係数は右欄に入力してください。</t>
        </r>
      </text>
    </comment>
    <comment ref="F417" authorId="0" shapeId="0">
      <text>
        <r>
          <rPr>
            <b/>
            <sz val="10"/>
            <color indexed="81"/>
            <rFont val="游ゴシック"/>
            <family val="3"/>
            <charset val="128"/>
          </rPr>
          <t>原則、有効数字３桁以上で入力してください。</t>
        </r>
      </text>
    </comment>
    <comment ref="I417" authorId="0" shapeId="0">
      <text>
        <r>
          <rPr>
            <b/>
            <sz val="10"/>
            <color indexed="81"/>
            <rFont val="游ゴシック"/>
            <family val="3"/>
            <charset val="128"/>
          </rPr>
          <t>原則、有効数字３桁以上で入力してください。排出係数は右欄に入力してください。</t>
        </r>
      </text>
    </comment>
    <comment ref="F418" authorId="0" shapeId="0">
      <text>
        <r>
          <rPr>
            <b/>
            <sz val="10"/>
            <color indexed="81"/>
            <rFont val="游ゴシック"/>
            <family val="3"/>
            <charset val="128"/>
          </rPr>
          <t>原則、有効数字３桁以上で入力してください。</t>
        </r>
      </text>
    </comment>
    <comment ref="I418" authorId="0" shapeId="0">
      <text>
        <r>
          <rPr>
            <b/>
            <sz val="10"/>
            <color indexed="81"/>
            <rFont val="游ゴシック"/>
            <family val="3"/>
            <charset val="128"/>
          </rPr>
          <t>原則、有効数字３桁以上で入力してください。排出係数は右欄に入力してください。</t>
        </r>
      </text>
    </comment>
    <comment ref="F419" authorId="0" shapeId="0">
      <text>
        <r>
          <rPr>
            <b/>
            <sz val="10"/>
            <color indexed="81"/>
            <rFont val="游ゴシック"/>
            <family val="3"/>
            <charset val="128"/>
          </rPr>
          <t>原則、有効数字３桁以上で入力してください。</t>
        </r>
      </text>
    </comment>
    <comment ref="I419" authorId="0" shapeId="0">
      <text>
        <r>
          <rPr>
            <b/>
            <sz val="10"/>
            <color indexed="81"/>
            <rFont val="游ゴシック"/>
            <family val="3"/>
            <charset val="128"/>
          </rPr>
          <t>原則、有効数字３桁以上で入力してください。排出係数は右欄に入力してください。</t>
        </r>
      </text>
    </comment>
    <comment ref="F420" authorId="0" shapeId="0">
      <text>
        <r>
          <rPr>
            <b/>
            <sz val="10"/>
            <color indexed="81"/>
            <rFont val="游ゴシック"/>
            <family val="3"/>
            <charset val="128"/>
          </rPr>
          <t>原則、有効数字３桁以上で入力してください。</t>
        </r>
      </text>
    </comment>
    <comment ref="I420" authorId="0" shapeId="0">
      <text>
        <r>
          <rPr>
            <b/>
            <sz val="10"/>
            <color indexed="81"/>
            <rFont val="游ゴシック"/>
            <family val="3"/>
            <charset val="128"/>
          </rPr>
          <t>原則、有効数字３桁以上で入力してください。排出係数は右欄に入力してください。</t>
        </r>
      </text>
    </comment>
    <comment ref="R420" authorId="1" shapeId="0">
      <text>
        <r>
          <rPr>
            <b/>
            <sz val="9"/>
            <color indexed="81"/>
            <rFont val="游ゴシック"/>
            <family val="3"/>
            <charset val="128"/>
          </rPr>
          <t>排出係数を入力してください。</t>
        </r>
      </text>
    </comment>
    <comment ref="F421" authorId="0" shapeId="0">
      <text>
        <r>
          <rPr>
            <b/>
            <sz val="10"/>
            <color indexed="81"/>
            <rFont val="游ゴシック"/>
            <family val="3"/>
            <charset val="128"/>
          </rPr>
          <t>原則、有効数字３桁以上で入力してください。</t>
        </r>
      </text>
    </comment>
    <comment ref="I421" authorId="0" shapeId="0">
      <text>
        <r>
          <rPr>
            <b/>
            <sz val="10"/>
            <color indexed="81"/>
            <rFont val="游ゴシック"/>
            <family val="3"/>
            <charset val="128"/>
          </rPr>
          <t>原則、有効数字３桁以上で入力してください。排出係数は右欄に入力してください。</t>
        </r>
      </text>
    </comment>
    <comment ref="R421" authorId="1" shapeId="0">
      <text>
        <r>
          <rPr>
            <b/>
            <sz val="9"/>
            <color indexed="81"/>
            <rFont val="游ゴシック"/>
            <family val="3"/>
            <charset val="128"/>
          </rPr>
          <t>排出係数を入力してください。</t>
        </r>
      </text>
    </comment>
    <comment ref="B426" authorId="0" shapeId="0">
      <text>
        <r>
          <rPr>
            <b/>
            <sz val="9"/>
            <color indexed="81"/>
            <rFont val="游ゴシック"/>
            <family val="3"/>
            <charset val="128"/>
          </rPr>
          <t>計算に用いた単位発熱量・排出係数を右表から変更した場合など、何の数値を用いたかを記載してください。</t>
        </r>
      </text>
    </comment>
    <comment ref="F436" authorId="0" shapeId="0">
      <text>
        <r>
          <rPr>
            <b/>
            <sz val="10"/>
            <color indexed="81"/>
            <rFont val="游ゴシック"/>
            <family val="3"/>
            <charset val="128"/>
          </rPr>
          <t>原則、有効数字３桁以上で入力してください。</t>
        </r>
      </text>
    </comment>
    <comment ref="I436" authorId="0" shapeId="0">
      <text>
        <r>
          <rPr>
            <b/>
            <sz val="10"/>
            <color indexed="81"/>
            <rFont val="游ゴシック"/>
            <family val="3"/>
            <charset val="128"/>
          </rPr>
          <t>原則、有効数字３桁以上で入力してください。</t>
        </r>
      </text>
    </comment>
    <comment ref="F437" authorId="0" shapeId="0">
      <text>
        <r>
          <rPr>
            <b/>
            <sz val="10"/>
            <color indexed="81"/>
            <rFont val="游ゴシック"/>
            <family val="3"/>
            <charset val="128"/>
          </rPr>
          <t>原則、有効数字３桁以上で入力してください。</t>
        </r>
      </text>
    </comment>
    <comment ref="I437" authorId="0" shapeId="0">
      <text>
        <r>
          <rPr>
            <b/>
            <sz val="10"/>
            <color indexed="81"/>
            <rFont val="游ゴシック"/>
            <family val="3"/>
            <charset val="128"/>
          </rPr>
          <t>原則、有効数字３桁以上で入力してください。</t>
        </r>
      </text>
    </comment>
    <comment ref="F438" authorId="0" shapeId="0">
      <text>
        <r>
          <rPr>
            <b/>
            <sz val="10"/>
            <color indexed="81"/>
            <rFont val="游ゴシック"/>
            <family val="3"/>
            <charset val="128"/>
          </rPr>
          <t>原則、有効数字３桁以上で入力してください。</t>
        </r>
      </text>
    </comment>
    <comment ref="I438" authorId="0" shapeId="0">
      <text>
        <r>
          <rPr>
            <b/>
            <sz val="10"/>
            <color indexed="81"/>
            <rFont val="游ゴシック"/>
            <family val="3"/>
            <charset val="128"/>
          </rPr>
          <t>原則、有効数字３桁以上で入力してください。</t>
        </r>
      </text>
    </comment>
    <comment ref="F439" authorId="0" shapeId="0">
      <text>
        <r>
          <rPr>
            <b/>
            <sz val="10"/>
            <color indexed="81"/>
            <rFont val="游ゴシック"/>
            <family val="3"/>
            <charset val="128"/>
          </rPr>
          <t>原則、有効数字３桁以上で入力してください。</t>
        </r>
      </text>
    </comment>
    <comment ref="I439" authorId="0" shapeId="0">
      <text>
        <r>
          <rPr>
            <b/>
            <sz val="10"/>
            <color indexed="81"/>
            <rFont val="游ゴシック"/>
            <family val="3"/>
            <charset val="128"/>
          </rPr>
          <t>原則、有効数字３桁以上で入力してください。</t>
        </r>
      </text>
    </comment>
    <comment ref="F440" authorId="0" shapeId="0">
      <text>
        <r>
          <rPr>
            <b/>
            <sz val="10"/>
            <color indexed="81"/>
            <rFont val="游ゴシック"/>
            <family val="3"/>
            <charset val="128"/>
          </rPr>
          <t>原則、有効数字３桁以上で入力してください。</t>
        </r>
      </text>
    </comment>
    <comment ref="I440" authorId="0" shapeId="0">
      <text>
        <r>
          <rPr>
            <b/>
            <sz val="10"/>
            <color indexed="81"/>
            <rFont val="游ゴシック"/>
            <family val="3"/>
            <charset val="128"/>
          </rPr>
          <t>原則、有効数字３桁以上で入力してください。</t>
        </r>
      </text>
    </comment>
    <comment ref="F441" authorId="0" shapeId="0">
      <text>
        <r>
          <rPr>
            <b/>
            <sz val="10"/>
            <color indexed="81"/>
            <rFont val="游ゴシック"/>
            <family val="3"/>
            <charset val="128"/>
          </rPr>
          <t>原則、有効数字３桁以上で入力してください。</t>
        </r>
      </text>
    </comment>
    <comment ref="I441" authorId="0" shapeId="0">
      <text>
        <r>
          <rPr>
            <b/>
            <sz val="10"/>
            <color indexed="81"/>
            <rFont val="游ゴシック"/>
            <family val="3"/>
            <charset val="128"/>
          </rPr>
          <t>原則、有効数字３桁以上で入力してください。</t>
        </r>
      </text>
    </comment>
    <comment ref="F442" authorId="0" shapeId="0">
      <text>
        <r>
          <rPr>
            <b/>
            <sz val="10"/>
            <color indexed="81"/>
            <rFont val="游ゴシック"/>
            <family val="3"/>
            <charset val="128"/>
          </rPr>
          <t>原則、有効数字３桁以上で入力してください。</t>
        </r>
      </text>
    </comment>
    <comment ref="I442" authorId="0" shapeId="0">
      <text>
        <r>
          <rPr>
            <b/>
            <sz val="10"/>
            <color indexed="81"/>
            <rFont val="游ゴシック"/>
            <family val="3"/>
            <charset val="128"/>
          </rPr>
          <t>原則、有効数字３桁以上で入力してください。</t>
        </r>
      </text>
    </comment>
    <comment ref="F443" authorId="0" shapeId="0">
      <text>
        <r>
          <rPr>
            <b/>
            <sz val="10"/>
            <color indexed="81"/>
            <rFont val="游ゴシック"/>
            <family val="3"/>
            <charset val="128"/>
          </rPr>
          <t>原則、有効数字３桁以上で入力してください。</t>
        </r>
      </text>
    </comment>
    <comment ref="I443" authorId="0" shapeId="0">
      <text>
        <r>
          <rPr>
            <b/>
            <sz val="10"/>
            <color indexed="81"/>
            <rFont val="游ゴシック"/>
            <family val="3"/>
            <charset val="128"/>
          </rPr>
          <t>原則、有効数字３桁以上で入力してください。</t>
        </r>
      </text>
    </comment>
    <comment ref="F444" authorId="0" shapeId="0">
      <text>
        <r>
          <rPr>
            <b/>
            <sz val="10"/>
            <color indexed="81"/>
            <rFont val="游ゴシック"/>
            <family val="3"/>
            <charset val="128"/>
          </rPr>
          <t>原則、有効数字３桁以上で入力してください。</t>
        </r>
      </text>
    </comment>
    <comment ref="I444" authorId="0" shapeId="0">
      <text>
        <r>
          <rPr>
            <b/>
            <sz val="10"/>
            <color indexed="81"/>
            <rFont val="游ゴシック"/>
            <family val="3"/>
            <charset val="128"/>
          </rPr>
          <t>原則、有効数字３桁以上で入力してください。</t>
        </r>
      </text>
    </comment>
    <comment ref="F445" authorId="0" shapeId="0">
      <text>
        <r>
          <rPr>
            <b/>
            <sz val="10"/>
            <color indexed="81"/>
            <rFont val="游ゴシック"/>
            <family val="3"/>
            <charset val="128"/>
          </rPr>
          <t>原則、有効数字３桁以上で入力してください。</t>
        </r>
      </text>
    </comment>
    <comment ref="I445" authorId="0" shapeId="0">
      <text>
        <r>
          <rPr>
            <b/>
            <sz val="10"/>
            <color indexed="81"/>
            <rFont val="游ゴシック"/>
            <family val="3"/>
            <charset val="128"/>
          </rPr>
          <t>原則、有効数字３桁以上で入力してください。</t>
        </r>
      </text>
    </comment>
    <comment ref="F446" authorId="0" shapeId="0">
      <text>
        <r>
          <rPr>
            <b/>
            <sz val="10"/>
            <color indexed="81"/>
            <rFont val="游ゴシック"/>
            <family val="3"/>
            <charset val="128"/>
          </rPr>
          <t>原則、有効数字３桁以上で入力してください。</t>
        </r>
      </text>
    </comment>
    <comment ref="I446" authorId="0" shapeId="0">
      <text>
        <r>
          <rPr>
            <b/>
            <sz val="10"/>
            <color indexed="81"/>
            <rFont val="游ゴシック"/>
            <family val="3"/>
            <charset val="128"/>
          </rPr>
          <t>原則、有効数字３桁以上で入力してください。</t>
        </r>
      </text>
    </comment>
    <comment ref="F447" authorId="0" shapeId="0">
      <text>
        <r>
          <rPr>
            <b/>
            <sz val="10"/>
            <color indexed="81"/>
            <rFont val="游ゴシック"/>
            <family val="3"/>
            <charset val="128"/>
          </rPr>
          <t>原則、有効数字３桁以上で入力してください。</t>
        </r>
      </text>
    </comment>
    <comment ref="I447" authorId="0" shapeId="0">
      <text>
        <r>
          <rPr>
            <b/>
            <sz val="10"/>
            <color indexed="81"/>
            <rFont val="游ゴシック"/>
            <family val="3"/>
            <charset val="128"/>
          </rPr>
          <t>原則、有効数字３桁以上で入力してください。</t>
        </r>
      </text>
    </comment>
    <comment ref="F448" authorId="0" shapeId="0">
      <text>
        <r>
          <rPr>
            <b/>
            <sz val="10"/>
            <color indexed="81"/>
            <rFont val="游ゴシック"/>
            <family val="3"/>
            <charset val="128"/>
          </rPr>
          <t>原則、有効数字３桁以上で入力してください。</t>
        </r>
      </text>
    </comment>
    <comment ref="I448" authorId="0" shapeId="0">
      <text>
        <r>
          <rPr>
            <b/>
            <sz val="10"/>
            <color indexed="81"/>
            <rFont val="游ゴシック"/>
            <family val="3"/>
            <charset val="128"/>
          </rPr>
          <t>原則、有効数字３桁以上で入力してください。</t>
        </r>
      </text>
    </comment>
    <comment ref="F449" authorId="0" shapeId="0">
      <text>
        <r>
          <rPr>
            <b/>
            <sz val="10"/>
            <color indexed="81"/>
            <rFont val="游ゴシック"/>
            <family val="3"/>
            <charset val="128"/>
          </rPr>
          <t>原則、有効数字３桁以上で入力してください。</t>
        </r>
      </text>
    </comment>
    <comment ref="I449" authorId="0" shapeId="0">
      <text>
        <r>
          <rPr>
            <b/>
            <sz val="10"/>
            <color indexed="81"/>
            <rFont val="游ゴシック"/>
            <family val="3"/>
            <charset val="128"/>
          </rPr>
          <t>原則、有効数字３桁以上で入力してください。</t>
        </r>
      </text>
    </comment>
    <comment ref="F450" authorId="0" shapeId="0">
      <text>
        <r>
          <rPr>
            <b/>
            <sz val="10"/>
            <color indexed="81"/>
            <rFont val="游ゴシック"/>
            <family val="3"/>
            <charset val="128"/>
          </rPr>
          <t>原則、有効数字３桁以上で入力してください。</t>
        </r>
      </text>
    </comment>
    <comment ref="I450" authorId="0" shapeId="0">
      <text>
        <r>
          <rPr>
            <b/>
            <sz val="10"/>
            <color indexed="81"/>
            <rFont val="游ゴシック"/>
            <family val="3"/>
            <charset val="128"/>
          </rPr>
          <t>原則、有効数字３桁以上で入力してください。</t>
        </r>
      </text>
    </comment>
    <comment ref="F451" authorId="0" shapeId="0">
      <text>
        <r>
          <rPr>
            <b/>
            <sz val="10"/>
            <color indexed="81"/>
            <rFont val="游ゴシック"/>
            <family val="3"/>
            <charset val="128"/>
          </rPr>
          <t>原則、有効数字３桁以上で入力してください。</t>
        </r>
      </text>
    </comment>
    <comment ref="I451" authorId="0" shapeId="0">
      <text>
        <r>
          <rPr>
            <b/>
            <sz val="10"/>
            <color indexed="81"/>
            <rFont val="游ゴシック"/>
            <family val="3"/>
            <charset val="128"/>
          </rPr>
          <t>原則、有効数字３桁以上で入力してください。</t>
        </r>
      </text>
    </comment>
    <comment ref="F452" authorId="0" shapeId="0">
      <text>
        <r>
          <rPr>
            <b/>
            <sz val="10"/>
            <color indexed="81"/>
            <rFont val="游ゴシック"/>
            <family val="3"/>
            <charset val="128"/>
          </rPr>
          <t>原則、有効数字３桁以上で入力してください。</t>
        </r>
      </text>
    </comment>
    <comment ref="I452" authorId="0" shapeId="0">
      <text>
        <r>
          <rPr>
            <b/>
            <sz val="10"/>
            <color indexed="81"/>
            <rFont val="游ゴシック"/>
            <family val="3"/>
            <charset val="128"/>
          </rPr>
          <t>原則、有効数字３桁以上で入力してください。</t>
        </r>
      </text>
    </comment>
    <comment ref="F453" authorId="0" shapeId="0">
      <text>
        <r>
          <rPr>
            <b/>
            <sz val="10"/>
            <color indexed="81"/>
            <rFont val="游ゴシック"/>
            <family val="3"/>
            <charset val="128"/>
          </rPr>
          <t>原則、有効数字３桁以上で入力してください。</t>
        </r>
      </text>
    </comment>
    <comment ref="I453" authorId="0" shapeId="0">
      <text>
        <r>
          <rPr>
            <b/>
            <sz val="10"/>
            <color indexed="81"/>
            <rFont val="游ゴシック"/>
            <family val="3"/>
            <charset val="128"/>
          </rPr>
          <t>原則、有効数字３桁以上で入力してください。</t>
        </r>
      </text>
    </comment>
    <comment ref="F454" authorId="0" shapeId="0">
      <text>
        <r>
          <rPr>
            <b/>
            <sz val="10"/>
            <color indexed="81"/>
            <rFont val="游ゴシック"/>
            <family val="3"/>
            <charset val="128"/>
          </rPr>
          <t>原則、有効数字３桁以上で入力してください。</t>
        </r>
      </text>
    </comment>
    <comment ref="I454" authorId="0" shapeId="0">
      <text>
        <r>
          <rPr>
            <b/>
            <sz val="10"/>
            <color indexed="81"/>
            <rFont val="游ゴシック"/>
            <family val="3"/>
            <charset val="128"/>
          </rPr>
          <t>原則、有効数字３桁以上で入力してください。</t>
        </r>
      </text>
    </comment>
    <comment ref="F455" authorId="0" shapeId="0">
      <text>
        <r>
          <rPr>
            <b/>
            <sz val="10"/>
            <color indexed="81"/>
            <rFont val="游ゴシック"/>
            <family val="3"/>
            <charset val="128"/>
          </rPr>
          <t>原則、有効数字３桁以上で入力してください。</t>
        </r>
      </text>
    </comment>
    <comment ref="I455" authorId="0" shapeId="0">
      <text>
        <r>
          <rPr>
            <b/>
            <sz val="10"/>
            <color indexed="81"/>
            <rFont val="游ゴシック"/>
            <family val="3"/>
            <charset val="128"/>
          </rPr>
          <t>原則、有効数字３桁以上で入力してください。</t>
        </r>
      </text>
    </comment>
    <comment ref="F456" authorId="0" shapeId="0">
      <text>
        <r>
          <rPr>
            <b/>
            <sz val="10"/>
            <color indexed="81"/>
            <rFont val="游ゴシック"/>
            <family val="3"/>
            <charset val="128"/>
          </rPr>
          <t>原則、有効数字３桁以上で入力してください。</t>
        </r>
      </text>
    </comment>
    <comment ref="I456" authorId="0" shapeId="0">
      <text>
        <r>
          <rPr>
            <b/>
            <sz val="10"/>
            <color indexed="81"/>
            <rFont val="游ゴシック"/>
            <family val="3"/>
            <charset val="128"/>
          </rPr>
          <t>原則、有効数字３桁以上で入力してください。</t>
        </r>
      </text>
    </comment>
    <comment ref="F457" authorId="0" shapeId="0">
      <text>
        <r>
          <rPr>
            <b/>
            <sz val="10"/>
            <color indexed="81"/>
            <rFont val="游ゴシック"/>
            <family val="3"/>
            <charset val="128"/>
          </rPr>
          <t>原則、有効数字３桁以上で入力してください。</t>
        </r>
      </text>
    </comment>
    <comment ref="I457" authorId="0" shapeId="0">
      <text>
        <r>
          <rPr>
            <b/>
            <sz val="10"/>
            <color indexed="81"/>
            <rFont val="游ゴシック"/>
            <family val="3"/>
            <charset val="128"/>
          </rPr>
          <t>原則、有効数字３桁以上で入力してください。</t>
        </r>
      </text>
    </comment>
    <comment ref="F458" authorId="0" shapeId="0">
      <text>
        <r>
          <rPr>
            <b/>
            <sz val="10"/>
            <color indexed="81"/>
            <rFont val="游ゴシック"/>
            <family val="3"/>
            <charset val="128"/>
          </rPr>
          <t>原則、有効数字３桁以上で入力してください。</t>
        </r>
      </text>
    </comment>
    <comment ref="I458" authorId="0" shapeId="0">
      <text>
        <r>
          <rPr>
            <b/>
            <sz val="10"/>
            <color indexed="81"/>
            <rFont val="游ゴシック"/>
            <family val="3"/>
            <charset val="128"/>
          </rPr>
          <t>原則、有効数字３桁以上で入力してください。</t>
        </r>
      </text>
    </comment>
    <comment ref="F459" authorId="0" shapeId="0">
      <text>
        <r>
          <rPr>
            <b/>
            <sz val="10"/>
            <color indexed="81"/>
            <rFont val="游ゴシック"/>
            <family val="3"/>
            <charset val="128"/>
          </rPr>
          <t>原則、有効数字３桁以上で入力してください。</t>
        </r>
      </text>
    </comment>
    <comment ref="I459" authorId="0" shapeId="0">
      <text>
        <r>
          <rPr>
            <b/>
            <sz val="10"/>
            <color indexed="81"/>
            <rFont val="游ゴシック"/>
            <family val="3"/>
            <charset val="128"/>
          </rPr>
          <t>原則、有効数字３桁以上で入力してください。</t>
        </r>
      </text>
    </comment>
    <comment ref="F460" authorId="0" shapeId="0">
      <text>
        <r>
          <rPr>
            <b/>
            <sz val="10"/>
            <color indexed="81"/>
            <rFont val="游ゴシック"/>
            <family val="3"/>
            <charset val="128"/>
          </rPr>
          <t>原則、有効数字３桁以上で入力してください。</t>
        </r>
      </text>
    </comment>
    <comment ref="I460" authorId="0" shapeId="0">
      <text>
        <r>
          <rPr>
            <b/>
            <sz val="10"/>
            <color indexed="81"/>
            <rFont val="游ゴシック"/>
            <family val="3"/>
            <charset val="128"/>
          </rPr>
          <t>原則、有効数字３桁以上で入力してください。</t>
        </r>
      </text>
    </comment>
    <comment ref="F461" authorId="0" shapeId="0">
      <text>
        <r>
          <rPr>
            <b/>
            <sz val="10"/>
            <color indexed="81"/>
            <rFont val="游ゴシック"/>
            <family val="3"/>
            <charset val="128"/>
          </rPr>
          <t>原則、有効数字３桁以上で入力してください。</t>
        </r>
      </text>
    </comment>
    <comment ref="I461" authorId="0" shapeId="0">
      <text>
        <r>
          <rPr>
            <b/>
            <sz val="10"/>
            <color indexed="81"/>
            <rFont val="游ゴシック"/>
            <family val="3"/>
            <charset val="128"/>
          </rPr>
          <t>原則、有効数字３桁以上で入力してください。</t>
        </r>
      </text>
    </comment>
    <comment ref="F462" authorId="0" shapeId="0">
      <text>
        <r>
          <rPr>
            <b/>
            <sz val="10"/>
            <color indexed="81"/>
            <rFont val="游ゴシック"/>
            <family val="3"/>
            <charset val="128"/>
          </rPr>
          <t>原則、有効数字３桁以上で入力してください。</t>
        </r>
      </text>
    </comment>
    <comment ref="I462" authorId="0" shapeId="0">
      <text>
        <r>
          <rPr>
            <b/>
            <sz val="10"/>
            <color indexed="81"/>
            <rFont val="游ゴシック"/>
            <family val="3"/>
            <charset val="128"/>
          </rPr>
          <t>原則、有効数字３桁以上で入力してください。</t>
        </r>
      </text>
    </comment>
    <comment ref="B463" authorId="1" shapeId="0">
      <text>
        <r>
          <rPr>
            <b/>
            <sz val="9"/>
            <color indexed="81"/>
            <rFont val="游ゴシック"/>
            <family val="3"/>
            <charset val="128"/>
          </rPr>
          <t>温対法で二酸化炭素排出量の報告が求められているFCCコークや潤滑油は、こちらに記入してください。</t>
        </r>
        <r>
          <rPr>
            <sz val="9"/>
            <color indexed="81"/>
            <rFont val="MS P ゴシック"/>
            <family val="3"/>
            <charset val="128"/>
          </rPr>
          <t xml:space="preserve">
</t>
        </r>
      </text>
    </comment>
    <comment ref="F463" authorId="0" shapeId="0">
      <text>
        <r>
          <rPr>
            <b/>
            <sz val="10"/>
            <color indexed="81"/>
            <rFont val="游ゴシック"/>
            <family val="3"/>
            <charset val="128"/>
          </rPr>
          <t>右側太枠内に、発熱量、排出係数を入力してください。原則、有効数字３桁以上で入力してください。</t>
        </r>
      </text>
    </comment>
    <comment ref="I463" authorId="0" shapeId="0">
      <text>
        <r>
          <rPr>
            <b/>
            <sz val="10"/>
            <color indexed="81"/>
            <rFont val="游ゴシック"/>
            <family val="3"/>
            <charset val="128"/>
          </rPr>
          <t>原則、有効数字３桁以上で入力してください。</t>
        </r>
      </text>
    </comment>
    <comment ref="F464" authorId="0" shapeId="0">
      <text>
        <r>
          <rPr>
            <b/>
            <sz val="10"/>
            <color indexed="81"/>
            <rFont val="游ゴシック"/>
            <family val="3"/>
            <charset val="128"/>
          </rPr>
          <t>右側太枠内に、発熱量、排出係数を入力してください。原則、有効数字３桁以上で入力してください。</t>
        </r>
      </text>
    </comment>
    <comment ref="I464" authorId="0" shapeId="0">
      <text>
        <r>
          <rPr>
            <b/>
            <sz val="10"/>
            <color indexed="81"/>
            <rFont val="游ゴシック"/>
            <family val="3"/>
            <charset val="128"/>
          </rPr>
          <t>原則、有効数字３桁以上で入力してください。</t>
        </r>
      </text>
    </comment>
    <comment ref="U468" authorId="2" shapeId="0">
      <text>
        <r>
          <rPr>
            <b/>
            <sz val="9"/>
            <color indexed="81"/>
            <rFont val="游ゴシック"/>
            <family val="3"/>
            <charset val="128"/>
          </rPr>
          <t>ガス事業者名を入力してください。</t>
        </r>
      </text>
    </comment>
    <comment ref="F469" authorId="0" shapeId="0">
      <text>
        <r>
          <rPr>
            <b/>
            <sz val="10"/>
            <color indexed="81"/>
            <rFont val="游ゴシック"/>
            <family val="3"/>
            <charset val="128"/>
          </rPr>
          <t>右側太枠内に、ガス事業者名、排出係数を入力してください。原則、有効数字３桁以上で入力してください。</t>
        </r>
      </text>
    </comment>
    <comment ref="I469" authorId="0" shapeId="0">
      <text>
        <r>
          <rPr>
            <b/>
            <sz val="10"/>
            <color indexed="81"/>
            <rFont val="游ゴシック"/>
            <family val="3"/>
            <charset val="128"/>
          </rPr>
          <t>原則、有効数字３桁以上で入力してください。</t>
        </r>
      </text>
    </comment>
    <comment ref="S469" authorId="1" shapeId="0">
      <text>
        <r>
          <rPr>
            <b/>
            <sz val="9"/>
            <color indexed="81"/>
            <rFont val="游ゴシック"/>
            <family val="3"/>
            <charset val="128"/>
          </rPr>
          <t>ガス事業者が公表する基礎排出係数を入力してください。</t>
        </r>
      </text>
    </comment>
    <comment ref="F474" authorId="0" shapeId="0">
      <text>
        <r>
          <rPr>
            <b/>
            <sz val="10"/>
            <color indexed="81"/>
            <rFont val="游ゴシック"/>
            <family val="3"/>
            <charset val="128"/>
          </rPr>
          <t>原則、有効数字３桁以上で入力してください。</t>
        </r>
      </text>
    </comment>
    <comment ref="I474" authorId="0" shapeId="0">
      <text>
        <r>
          <rPr>
            <b/>
            <sz val="10"/>
            <color indexed="81"/>
            <rFont val="游ゴシック"/>
            <family val="3"/>
            <charset val="128"/>
          </rPr>
          <t>原則、有効数字３桁以上で入力してください。</t>
        </r>
      </text>
    </comment>
    <comment ref="F475" authorId="0" shapeId="0">
      <text>
        <r>
          <rPr>
            <b/>
            <sz val="10"/>
            <color indexed="81"/>
            <rFont val="游ゴシック"/>
            <family val="3"/>
            <charset val="128"/>
          </rPr>
          <t>原則、有効数字３桁以上で入力してください。</t>
        </r>
      </text>
    </comment>
    <comment ref="I475" authorId="0" shapeId="0">
      <text>
        <r>
          <rPr>
            <b/>
            <sz val="10"/>
            <color indexed="81"/>
            <rFont val="游ゴシック"/>
            <family val="3"/>
            <charset val="128"/>
          </rPr>
          <t>原則、有効数字３桁以上で入力してください。</t>
        </r>
      </text>
    </comment>
    <comment ref="F476" authorId="0" shapeId="0">
      <text>
        <r>
          <rPr>
            <b/>
            <sz val="10"/>
            <color indexed="81"/>
            <rFont val="游ゴシック"/>
            <family val="3"/>
            <charset val="128"/>
          </rPr>
          <t>原則、有効数字３桁以上で入力してください。</t>
        </r>
      </text>
    </comment>
    <comment ref="I476" authorId="0" shapeId="0">
      <text>
        <r>
          <rPr>
            <b/>
            <sz val="10"/>
            <color indexed="81"/>
            <rFont val="游ゴシック"/>
            <family val="3"/>
            <charset val="128"/>
          </rPr>
          <t>原則、有効数字３桁以上で入力してください。</t>
        </r>
      </text>
    </comment>
    <comment ref="F477" authorId="0" shapeId="0">
      <text>
        <r>
          <rPr>
            <b/>
            <sz val="10"/>
            <color indexed="81"/>
            <rFont val="游ゴシック"/>
            <family val="3"/>
            <charset val="128"/>
          </rPr>
          <t>原則、有効数字３桁以上で入力してください。</t>
        </r>
      </text>
    </comment>
    <comment ref="I477" authorId="0" shapeId="0">
      <text>
        <r>
          <rPr>
            <b/>
            <sz val="10"/>
            <color indexed="81"/>
            <rFont val="游ゴシック"/>
            <family val="3"/>
            <charset val="128"/>
          </rPr>
          <t>原則、有効数字３桁以上で入力してください。</t>
        </r>
      </text>
    </comment>
    <comment ref="F478" authorId="0" shapeId="0">
      <text>
        <r>
          <rPr>
            <b/>
            <sz val="10"/>
            <color indexed="81"/>
            <rFont val="游ゴシック"/>
            <family val="3"/>
            <charset val="128"/>
          </rPr>
          <t>原則、有効数字３桁以上で入力してください。</t>
        </r>
      </text>
    </comment>
    <comment ref="I478" authorId="0" shapeId="0">
      <text>
        <r>
          <rPr>
            <b/>
            <sz val="10"/>
            <color indexed="81"/>
            <rFont val="游ゴシック"/>
            <family val="3"/>
            <charset val="128"/>
          </rPr>
          <t>原則、有効数字３桁以上で入力してください。</t>
        </r>
      </text>
    </comment>
    <comment ref="F479" authorId="0" shapeId="0">
      <text>
        <r>
          <rPr>
            <b/>
            <sz val="10"/>
            <color indexed="81"/>
            <rFont val="游ゴシック"/>
            <family val="3"/>
            <charset val="128"/>
          </rPr>
          <t>原則、有効数字３桁以上で入力してください。</t>
        </r>
      </text>
    </comment>
    <comment ref="I479" authorId="0" shapeId="0">
      <text>
        <r>
          <rPr>
            <b/>
            <sz val="10"/>
            <color indexed="81"/>
            <rFont val="游ゴシック"/>
            <family val="3"/>
            <charset val="128"/>
          </rPr>
          <t>原則、有効数字３桁以上で入力してください。</t>
        </r>
      </text>
    </comment>
    <comment ref="F480" authorId="0" shapeId="0">
      <text>
        <r>
          <rPr>
            <b/>
            <sz val="10"/>
            <color indexed="81"/>
            <rFont val="游ゴシック"/>
            <family val="3"/>
            <charset val="128"/>
          </rPr>
          <t>原則、有効数字３桁以上で入力してください。</t>
        </r>
      </text>
    </comment>
    <comment ref="I480" authorId="0" shapeId="0">
      <text>
        <r>
          <rPr>
            <b/>
            <sz val="10"/>
            <color indexed="81"/>
            <rFont val="游ゴシック"/>
            <family val="3"/>
            <charset val="128"/>
          </rPr>
          <t>原則、有効数字３桁以上で入力してください。</t>
        </r>
      </text>
    </comment>
    <comment ref="F481" authorId="0" shapeId="0">
      <text>
        <r>
          <rPr>
            <b/>
            <sz val="10"/>
            <color indexed="81"/>
            <rFont val="游ゴシック"/>
            <family val="3"/>
            <charset val="128"/>
          </rPr>
          <t>原則、有効数字３桁以上で入力してください。</t>
        </r>
      </text>
    </comment>
    <comment ref="I481" authorId="0" shapeId="0">
      <text>
        <r>
          <rPr>
            <b/>
            <sz val="10"/>
            <color indexed="81"/>
            <rFont val="游ゴシック"/>
            <family val="3"/>
            <charset val="128"/>
          </rPr>
          <t>原則、有効数字３桁以上で入力してください。</t>
        </r>
      </text>
    </comment>
    <comment ref="F482" authorId="0" shapeId="0">
      <text>
        <r>
          <rPr>
            <b/>
            <sz val="10"/>
            <color indexed="81"/>
            <rFont val="游ゴシック"/>
            <family val="3"/>
            <charset val="128"/>
          </rPr>
          <t>原則、有効数字３桁以上で入力してください。</t>
        </r>
      </text>
    </comment>
    <comment ref="I482" authorId="0" shapeId="0">
      <text>
        <r>
          <rPr>
            <b/>
            <sz val="10"/>
            <color indexed="81"/>
            <rFont val="游ゴシック"/>
            <family val="3"/>
            <charset val="128"/>
          </rPr>
          <t>原則、有効数字３桁以上で入力してください。</t>
        </r>
      </text>
    </comment>
    <comment ref="F483" authorId="0" shapeId="0">
      <text>
        <r>
          <rPr>
            <b/>
            <sz val="10"/>
            <color indexed="81"/>
            <rFont val="游ゴシック"/>
            <family val="3"/>
            <charset val="128"/>
          </rPr>
          <t>原則、有効数字３桁以上で入力してください。</t>
        </r>
      </text>
    </comment>
    <comment ref="I483" authorId="0" shapeId="0">
      <text>
        <r>
          <rPr>
            <b/>
            <sz val="10"/>
            <color indexed="81"/>
            <rFont val="游ゴシック"/>
            <family val="3"/>
            <charset val="128"/>
          </rPr>
          <t>原則、有効数字３桁以上で入力してください。</t>
        </r>
      </text>
    </comment>
    <comment ref="F484" authorId="0" shapeId="0">
      <text>
        <r>
          <rPr>
            <b/>
            <sz val="10"/>
            <color indexed="81"/>
            <rFont val="游ゴシック"/>
            <family val="3"/>
            <charset val="128"/>
          </rPr>
          <t>原則、有効数字３桁以上で入力してください。</t>
        </r>
      </text>
    </comment>
    <comment ref="I484" authorId="0" shapeId="0">
      <text>
        <r>
          <rPr>
            <b/>
            <sz val="10"/>
            <color indexed="81"/>
            <rFont val="游ゴシック"/>
            <family val="3"/>
            <charset val="128"/>
          </rPr>
          <t>原則、有効数字３桁以上で入力してください。</t>
        </r>
      </text>
    </comment>
    <comment ref="F485" authorId="0" shapeId="0">
      <text>
        <r>
          <rPr>
            <b/>
            <sz val="10"/>
            <color indexed="81"/>
            <rFont val="游ゴシック"/>
            <family val="3"/>
            <charset val="128"/>
          </rPr>
          <t>原則、有効数字３桁以上で入力してください。</t>
        </r>
      </text>
    </comment>
    <comment ref="I485" authorId="0" shapeId="0">
      <text>
        <r>
          <rPr>
            <b/>
            <sz val="10"/>
            <color indexed="81"/>
            <rFont val="游ゴシック"/>
            <family val="3"/>
            <charset val="128"/>
          </rPr>
          <t>原則、有効数字３桁以上で入力してください。</t>
        </r>
      </text>
    </comment>
    <comment ref="F486" authorId="0" shapeId="0">
      <text>
        <r>
          <rPr>
            <b/>
            <sz val="10"/>
            <color indexed="81"/>
            <rFont val="游ゴシック"/>
            <family val="3"/>
            <charset val="128"/>
          </rPr>
          <t>原則、有効数字３桁以上で入力してください。</t>
        </r>
      </text>
    </comment>
    <comment ref="I486" authorId="0" shapeId="0">
      <text>
        <r>
          <rPr>
            <b/>
            <sz val="10"/>
            <color indexed="81"/>
            <rFont val="游ゴシック"/>
            <family val="3"/>
            <charset val="128"/>
          </rPr>
          <t>原則、有効数字３桁以上で入力してください。</t>
        </r>
      </text>
    </comment>
    <comment ref="F487" authorId="0" shapeId="0">
      <text>
        <r>
          <rPr>
            <b/>
            <sz val="10"/>
            <color indexed="81"/>
            <rFont val="游ゴシック"/>
            <family val="3"/>
            <charset val="128"/>
          </rPr>
          <t>原則、有効数字３桁以上で入力してください。</t>
        </r>
      </text>
    </comment>
    <comment ref="I487" authorId="0" shapeId="0">
      <text>
        <r>
          <rPr>
            <b/>
            <sz val="10"/>
            <color indexed="81"/>
            <rFont val="游ゴシック"/>
            <family val="3"/>
            <charset val="128"/>
          </rPr>
          <t>原則、有効数字３桁以上で入力してください。</t>
        </r>
      </text>
    </comment>
    <comment ref="F488" authorId="0" shapeId="0">
      <text>
        <r>
          <rPr>
            <b/>
            <sz val="10"/>
            <color indexed="81"/>
            <rFont val="游ゴシック"/>
            <family val="3"/>
            <charset val="128"/>
          </rPr>
          <t>原則、有効数字３桁以上で入力してください。</t>
        </r>
      </text>
    </comment>
    <comment ref="I488" authorId="0" shapeId="0">
      <text>
        <r>
          <rPr>
            <b/>
            <sz val="10"/>
            <color indexed="81"/>
            <rFont val="游ゴシック"/>
            <family val="3"/>
            <charset val="128"/>
          </rPr>
          <t>原則、有効数字３桁以上で入力してください。</t>
        </r>
      </text>
    </comment>
    <comment ref="F489" authorId="0" shapeId="0">
      <text>
        <r>
          <rPr>
            <b/>
            <sz val="10"/>
            <color indexed="81"/>
            <rFont val="游ゴシック"/>
            <family val="3"/>
            <charset val="128"/>
          </rPr>
          <t>原則、有効数字３桁以上で入力してください。</t>
        </r>
      </text>
    </comment>
    <comment ref="I489" authorId="0" shapeId="0">
      <text>
        <r>
          <rPr>
            <b/>
            <sz val="10"/>
            <color indexed="81"/>
            <rFont val="游ゴシック"/>
            <family val="3"/>
            <charset val="128"/>
          </rPr>
          <t>原則、有効数字３桁以上で入力してください。</t>
        </r>
      </text>
    </comment>
    <comment ref="F490" authorId="0" shapeId="0">
      <text>
        <r>
          <rPr>
            <b/>
            <sz val="10"/>
            <color indexed="81"/>
            <rFont val="游ゴシック"/>
            <family val="3"/>
            <charset val="128"/>
          </rPr>
          <t>原則、有効数字３桁以上で入力してください。</t>
        </r>
      </text>
    </comment>
    <comment ref="I490" authorId="0" shapeId="0">
      <text>
        <r>
          <rPr>
            <b/>
            <sz val="10"/>
            <color indexed="81"/>
            <rFont val="游ゴシック"/>
            <family val="3"/>
            <charset val="128"/>
          </rPr>
          <t>原則、有効数字３桁以上で入力してください。</t>
        </r>
      </text>
    </comment>
    <comment ref="B491" authorId="1" shapeId="0">
      <text>
        <r>
          <rPr>
            <b/>
            <sz val="9"/>
            <color indexed="81"/>
            <rFont val="游ゴシック"/>
            <family val="3"/>
            <charset val="128"/>
          </rPr>
          <t>温対法で二酸化炭素排出量の報告が求められている廃プラスチック塁から製造された燃料炭化水素油はこちらに記入してください。</t>
        </r>
      </text>
    </comment>
    <comment ref="F491" authorId="0" shapeId="0">
      <text>
        <r>
          <rPr>
            <b/>
            <sz val="10"/>
            <color indexed="81"/>
            <rFont val="游ゴシック"/>
            <family val="3"/>
            <charset val="128"/>
          </rPr>
          <t>右側太枠内に、発熱量、排出係数を入力してください。原則、有効数字３桁以上で入力してください。</t>
        </r>
      </text>
    </comment>
    <comment ref="I491" authorId="0" shapeId="0">
      <text>
        <r>
          <rPr>
            <b/>
            <sz val="10"/>
            <color indexed="81"/>
            <rFont val="游ゴシック"/>
            <family val="3"/>
            <charset val="128"/>
          </rPr>
          <t>原則、有効数字３桁以上で入力してください。</t>
        </r>
      </text>
    </comment>
    <comment ref="F492" authorId="0" shapeId="0">
      <text>
        <r>
          <rPr>
            <b/>
            <sz val="10"/>
            <color indexed="81"/>
            <rFont val="游ゴシック"/>
            <family val="3"/>
            <charset val="128"/>
          </rPr>
          <t>右側太枠内に、発熱量、排出係数を入力してください。原則、有効数字３桁以上で入力してください。</t>
        </r>
      </text>
    </comment>
    <comment ref="I492" authorId="0" shapeId="0">
      <text>
        <r>
          <rPr>
            <b/>
            <sz val="10"/>
            <color indexed="81"/>
            <rFont val="游ゴシック"/>
            <family val="3"/>
            <charset val="128"/>
          </rPr>
          <t>原則、有効数字３桁以上で入力してください。</t>
        </r>
      </text>
    </comment>
    <comment ref="F497" authorId="0" shapeId="0">
      <text>
        <r>
          <rPr>
            <b/>
            <sz val="10"/>
            <color indexed="81"/>
            <rFont val="游ゴシック"/>
            <family val="3"/>
            <charset val="128"/>
          </rPr>
          <t>原則、有効数字３桁以上で入力してください。</t>
        </r>
      </text>
    </comment>
    <comment ref="I497" authorId="0" shapeId="0">
      <text>
        <r>
          <rPr>
            <b/>
            <sz val="10"/>
            <color indexed="81"/>
            <rFont val="游ゴシック"/>
            <family val="3"/>
            <charset val="128"/>
          </rPr>
          <t>原則、有効数字３桁以上で入力してください。</t>
        </r>
      </text>
    </comment>
    <comment ref="F498" authorId="0" shapeId="0">
      <text>
        <r>
          <rPr>
            <b/>
            <sz val="10"/>
            <color indexed="81"/>
            <rFont val="游ゴシック"/>
            <family val="3"/>
            <charset val="128"/>
          </rPr>
          <t>右側太枠内に、排出係数を入力してください。原則、有効数字３桁以上で入力してください。</t>
        </r>
      </text>
    </comment>
    <comment ref="I498" authorId="0" shapeId="0">
      <text>
        <r>
          <rPr>
            <b/>
            <sz val="10"/>
            <color indexed="81"/>
            <rFont val="游ゴシック"/>
            <family val="3"/>
            <charset val="128"/>
          </rPr>
          <t>右側太枠内に、排出係数を入力してください。原則、有効数字３桁以上で入力してください。</t>
        </r>
      </text>
    </comment>
    <comment ref="S498" authorId="1" shapeId="0">
      <text>
        <r>
          <rPr>
            <b/>
            <sz val="9"/>
            <color indexed="81"/>
            <rFont val="游ゴシック"/>
            <family val="3"/>
            <charset val="128"/>
          </rPr>
          <t>基礎排出係数を入力してください。</t>
        </r>
      </text>
    </comment>
    <comment ref="F499" authorId="0" shapeId="0">
      <text>
        <r>
          <rPr>
            <b/>
            <sz val="10"/>
            <color indexed="81"/>
            <rFont val="游ゴシック"/>
            <family val="3"/>
            <charset val="128"/>
          </rPr>
          <t>右側太枠内に、排出係数を入力してください。原則、有効数字３桁以上で入力してください。</t>
        </r>
      </text>
    </comment>
    <comment ref="I499" authorId="0" shapeId="0">
      <text>
        <r>
          <rPr>
            <b/>
            <sz val="10"/>
            <color indexed="81"/>
            <rFont val="游ゴシック"/>
            <family val="3"/>
            <charset val="128"/>
          </rPr>
          <t>右側太枠内に、排出係数を入力してください。原則、有効数字３桁以上で入力してください。</t>
        </r>
      </text>
    </comment>
    <comment ref="S499" authorId="1" shapeId="0">
      <text>
        <r>
          <rPr>
            <b/>
            <sz val="9"/>
            <color indexed="81"/>
            <rFont val="游ゴシック"/>
            <family val="3"/>
            <charset val="128"/>
          </rPr>
          <t>基礎排出係数を入力してください。</t>
        </r>
      </text>
    </comment>
    <comment ref="F500" authorId="0" shapeId="0">
      <text>
        <r>
          <rPr>
            <b/>
            <sz val="10"/>
            <color indexed="81"/>
            <rFont val="游ゴシック"/>
            <family val="3"/>
            <charset val="128"/>
          </rPr>
          <t>右側太枠内に、排出係数を入力してください。原則、有効数字３桁以上で入力してください。</t>
        </r>
      </text>
    </comment>
    <comment ref="I500" authorId="0" shapeId="0">
      <text>
        <r>
          <rPr>
            <b/>
            <sz val="10"/>
            <color indexed="81"/>
            <rFont val="游ゴシック"/>
            <family val="3"/>
            <charset val="128"/>
          </rPr>
          <t>右側太枠内に、排出係数を入力してください。原則、有効数字３桁以上で入力してください。</t>
        </r>
      </text>
    </comment>
    <comment ref="S500" authorId="1" shapeId="0">
      <text>
        <r>
          <rPr>
            <b/>
            <sz val="9"/>
            <color indexed="81"/>
            <rFont val="游ゴシック"/>
            <family val="3"/>
            <charset val="128"/>
          </rPr>
          <t>基礎排出係数を入力してください。</t>
        </r>
      </text>
    </comment>
    <comment ref="F501" authorId="0" shapeId="0">
      <text>
        <r>
          <rPr>
            <b/>
            <sz val="10"/>
            <color indexed="81"/>
            <rFont val="游ゴシック"/>
            <family val="3"/>
            <charset val="128"/>
          </rPr>
          <t>右側太枠内に、排出係数を入力してください。原則、有効数字３桁以上で入力してください。</t>
        </r>
      </text>
    </comment>
    <comment ref="I501" authorId="0" shapeId="0">
      <text>
        <r>
          <rPr>
            <b/>
            <sz val="10"/>
            <color indexed="81"/>
            <rFont val="游ゴシック"/>
            <family val="3"/>
            <charset val="128"/>
          </rPr>
          <t>右側太枠内に、排出係数を入力してください。原則、有効数字３桁以上で入力してください。</t>
        </r>
      </text>
    </comment>
    <comment ref="S501" authorId="1" shapeId="0">
      <text>
        <r>
          <rPr>
            <b/>
            <sz val="9"/>
            <color indexed="81"/>
            <rFont val="游ゴシック"/>
            <family val="3"/>
            <charset val="128"/>
          </rPr>
          <t>基礎排出係数を入力してください。</t>
        </r>
      </text>
    </comment>
    <comment ref="F502" authorId="0" shapeId="0">
      <text>
        <r>
          <rPr>
            <b/>
            <sz val="10"/>
            <color indexed="81"/>
            <rFont val="游ゴシック"/>
            <family val="3"/>
            <charset val="128"/>
          </rPr>
          <t>原則、有効数字３桁以上で入力してください。</t>
        </r>
      </text>
    </comment>
    <comment ref="I502" authorId="0" shapeId="0">
      <text>
        <r>
          <rPr>
            <b/>
            <sz val="10"/>
            <color indexed="81"/>
            <rFont val="游ゴシック"/>
            <family val="3"/>
            <charset val="128"/>
          </rPr>
          <t>原則、有効数字３桁以上で入力してください。排出係数は右欄に入力してください。</t>
        </r>
      </text>
    </comment>
    <comment ref="F503" authorId="0" shapeId="0">
      <text>
        <r>
          <rPr>
            <b/>
            <sz val="10"/>
            <color indexed="81"/>
            <rFont val="游ゴシック"/>
            <family val="3"/>
            <charset val="128"/>
          </rPr>
          <t>原則、有効数字３桁以上で入力してください。</t>
        </r>
      </text>
    </comment>
    <comment ref="I503" authorId="0" shapeId="0">
      <text>
        <r>
          <rPr>
            <b/>
            <sz val="10"/>
            <color indexed="81"/>
            <rFont val="游ゴシック"/>
            <family val="3"/>
            <charset val="128"/>
          </rPr>
          <t>原則、有効数字３桁以上で入力してください。排出係数は右欄に入力してください。</t>
        </r>
      </text>
    </comment>
    <comment ref="F504" authorId="0" shapeId="0">
      <text>
        <r>
          <rPr>
            <b/>
            <sz val="10"/>
            <color indexed="81"/>
            <rFont val="游ゴシック"/>
            <family val="3"/>
            <charset val="128"/>
          </rPr>
          <t>原則、有効数字３桁以上で入力してください。</t>
        </r>
      </text>
    </comment>
    <comment ref="I504" authorId="0" shapeId="0">
      <text>
        <r>
          <rPr>
            <b/>
            <sz val="10"/>
            <color indexed="81"/>
            <rFont val="游ゴシック"/>
            <family val="3"/>
            <charset val="128"/>
          </rPr>
          <t>原則、有効数字３桁以上で入力してください。排出係数は右欄に入力してください。</t>
        </r>
      </text>
    </comment>
    <comment ref="F505" authorId="0" shapeId="0">
      <text>
        <r>
          <rPr>
            <b/>
            <sz val="10"/>
            <color indexed="81"/>
            <rFont val="游ゴシック"/>
            <family val="3"/>
            <charset val="128"/>
          </rPr>
          <t>原則、有効数字３桁以上で入力してください。</t>
        </r>
      </text>
    </comment>
    <comment ref="I505" authorId="0" shapeId="0">
      <text>
        <r>
          <rPr>
            <b/>
            <sz val="10"/>
            <color indexed="81"/>
            <rFont val="游ゴシック"/>
            <family val="3"/>
            <charset val="128"/>
          </rPr>
          <t>原則、有効数字３桁以上で入力してください。排出係数は右欄に入力してください。</t>
        </r>
      </text>
    </comment>
    <comment ref="F506" authorId="0" shapeId="0">
      <text>
        <r>
          <rPr>
            <b/>
            <sz val="10"/>
            <color indexed="81"/>
            <rFont val="游ゴシック"/>
            <family val="3"/>
            <charset val="128"/>
          </rPr>
          <t>原則、有効数字３桁以上で入力してください。</t>
        </r>
      </text>
    </comment>
    <comment ref="I506" authorId="0" shapeId="0">
      <text>
        <r>
          <rPr>
            <b/>
            <sz val="10"/>
            <color indexed="81"/>
            <rFont val="游ゴシック"/>
            <family val="3"/>
            <charset val="128"/>
          </rPr>
          <t>原則、有効数字３桁以上で入力してください。排出係数は右欄に入力してください。</t>
        </r>
      </text>
    </comment>
    <comment ref="S506" authorId="1" shapeId="0">
      <text>
        <r>
          <rPr>
            <b/>
            <sz val="9"/>
            <color indexed="81"/>
            <rFont val="游ゴシック"/>
            <family val="3"/>
            <charset val="128"/>
          </rPr>
          <t>排出係数を入力してください。</t>
        </r>
      </text>
    </comment>
    <comment ref="O510" authorId="2" shapeId="0">
      <text>
        <r>
          <rPr>
            <b/>
            <sz val="11"/>
            <color indexed="10"/>
            <rFont val="游ゴシック"/>
            <family val="3"/>
            <charset val="128"/>
          </rPr>
          <t>電力事業者名、排出係数、買電量をこの表の太枠内に上から順に入力してください！</t>
        </r>
      </text>
    </comment>
    <comment ref="F512" authorId="2" shapeId="0">
      <text>
        <r>
          <rPr>
            <b/>
            <sz val="10"/>
            <color indexed="81"/>
            <rFont val="游ゴシック"/>
            <family val="3"/>
            <charset val="128"/>
          </rPr>
          <t>右側太枠内に電気事業者名、排出係数、買電量を入力してください。</t>
        </r>
      </text>
    </comment>
    <comment ref="P512" authorId="2" shapeId="0">
      <text>
        <r>
          <rPr>
            <b/>
            <sz val="9"/>
            <color indexed="81"/>
            <rFont val="游ゴシック"/>
            <family val="3"/>
            <charset val="128"/>
          </rPr>
          <t>電気事業者名を入力してください。</t>
        </r>
      </text>
    </comment>
    <comment ref="R512" authorId="2" shapeId="0">
      <text>
        <r>
          <rPr>
            <b/>
            <sz val="9"/>
            <color indexed="81"/>
            <rFont val="游ゴシック"/>
            <family val="3"/>
            <charset val="128"/>
          </rPr>
          <t>基礎排出係数を入力してください。</t>
        </r>
      </text>
    </comment>
    <comment ref="T512" authorId="2" shapeId="0">
      <text>
        <r>
          <rPr>
            <b/>
            <sz val="9"/>
            <color indexed="81"/>
            <rFont val="游ゴシック"/>
            <family val="3"/>
            <charset val="128"/>
          </rPr>
          <t>原則、有効数字３桁以上で記入してください。</t>
        </r>
      </text>
    </comment>
    <comment ref="P513" authorId="2" shapeId="0">
      <text>
        <r>
          <rPr>
            <b/>
            <sz val="9"/>
            <color indexed="81"/>
            <rFont val="游ゴシック"/>
            <family val="3"/>
            <charset val="128"/>
          </rPr>
          <t>電気事業者名を入力してください。</t>
        </r>
      </text>
    </comment>
    <comment ref="R513" authorId="2" shapeId="0">
      <text>
        <r>
          <rPr>
            <b/>
            <sz val="9"/>
            <color indexed="81"/>
            <rFont val="游ゴシック"/>
            <family val="3"/>
            <charset val="128"/>
          </rPr>
          <t>基礎排出係数を入力してください。</t>
        </r>
      </text>
    </comment>
    <comment ref="T513" authorId="2" shapeId="0">
      <text>
        <r>
          <rPr>
            <b/>
            <sz val="9"/>
            <color indexed="81"/>
            <rFont val="游ゴシック"/>
            <family val="3"/>
            <charset val="128"/>
          </rPr>
          <t>原則、有効数字３桁以上で記入してください。</t>
        </r>
      </text>
    </comment>
    <comment ref="P514" authorId="2" shapeId="0">
      <text>
        <r>
          <rPr>
            <b/>
            <sz val="9"/>
            <color indexed="81"/>
            <rFont val="游ゴシック"/>
            <family val="3"/>
            <charset val="128"/>
          </rPr>
          <t>電気事業者名を入力してください。</t>
        </r>
      </text>
    </comment>
    <comment ref="R514" authorId="2" shapeId="0">
      <text>
        <r>
          <rPr>
            <b/>
            <sz val="9"/>
            <color indexed="81"/>
            <rFont val="游ゴシック"/>
            <family val="3"/>
            <charset val="128"/>
          </rPr>
          <t>基礎排出係数を入力してください。</t>
        </r>
      </text>
    </comment>
    <comment ref="T514" authorId="2" shapeId="0">
      <text>
        <r>
          <rPr>
            <b/>
            <sz val="9"/>
            <color indexed="81"/>
            <rFont val="游ゴシック"/>
            <family val="3"/>
            <charset val="128"/>
          </rPr>
          <t>原則、有効数字３桁以上で記入してください。</t>
        </r>
      </text>
    </comment>
    <comment ref="P515" authorId="2" shapeId="0">
      <text>
        <r>
          <rPr>
            <b/>
            <sz val="9"/>
            <color indexed="81"/>
            <rFont val="游ゴシック"/>
            <family val="3"/>
            <charset val="128"/>
          </rPr>
          <t>電気事業者名を入力してください。</t>
        </r>
      </text>
    </comment>
    <comment ref="R515" authorId="2" shapeId="0">
      <text>
        <r>
          <rPr>
            <b/>
            <sz val="9"/>
            <color indexed="81"/>
            <rFont val="游ゴシック"/>
            <family val="3"/>
            <charset val="128"/>
          </rPr>
          <t>基礎排出係数を入力してください。</t>
        </r>
      </text>
    </comment>
    <comment ref="T515" authorId="2" shapeId="0">
      <text>
        <r>
          <rPr>
            <b/>
            <sz val="9"/>
            <color indexed="81"/>
            <rFont val="游ゴシック"/>
            <family val="3"/>
            <charset val="128"/>
          </rPr>
          <t>原則、有効数字３桁以上で記入してください。</t>
        </r>
      </text>
    </comment>
    <comment ref="F519" authorId="0" shapeId="0">
      <text>
        <r>
          <rPr>
            <b/>
            <sz val="10"/>
            <color indexed="81"/>
            <rFont val="游ゴシック"/>
            <family val="3"/>
            <charset val="128"/>
          </rPr>
          <t>右側太枠内に、排出係数を入力してください。原則、有効数字３桁以上で入力してください。</t>
        </r>
      </text>
    </comment>
    <comment ref="R519" authorId="0" shapeId="0">
      <text>
        <r>
          <rPr>
            <b/>
            <sz val="9"/>
            <color indexed="81"/>
            <rFont val="游ゴシック"/>
            <family val="3"/>
            <charset val="128"/>
          </rPr>
          <t>排出係数を入力してください。</t>
        </r>
      </text>
    </comment>
    <comment ref="F520" authorId="0" shapeId="0">
      <text>
        <r>
          <rPr>
            <b/>
            <sz val="10"/>
            <color indexed="81"/>
            <rFont val="游ゴシック"/>
            <family val="3"/>
            <charset val="128"/>
          </rPr>
          <t>右側太枠内に、排出係数を入力してください。原則、有効数字３桁以上で入力してください。</t>
        </r>
      </text>
    </comment>
    <comment ref="R520" authorId="0" shapeId="0">
      <text>
        <r>
          <rPr>
            <b/>
            <sz val="9"/>
            <color indexed="81"/>
            <rFont val="游ゴシック"/>
            <family val="3"/>
            <charset val="128"/>
          </rPr>
          <t>排出係数を入力してください。</t>
        </r>
      </text>
    </comment>
    <comment ref="F521" authorId="0" shapeId="0">
      <text>
        <r>
          <rPr>
            <b/>
            <sz val="10"/>
            <color indexed="81"/>
            <rFont val="游ゴシック"/>
            <family val="3"/>
            <charset val="128"/>
          </rPr>
          <t>右側太枠内に、排出係数を入力してください。原則、有効数字３桁以上で入力してください。</t>
        </r>
      </text>
    </comment>
    <comment ref="R521" authorId="0" shapeId="0">
      <text>
        <r>
          <rPr>
            <b/>
            <sz val="9"/>
            <color indexed="81"/>
            <rFont val="游ゴシック"/>
            <family val="3"/>
            <charset val="128"/>
          </rPr>
          <t>排出係数を入力してください。</t>
        </r>
      </text>
    </comment>
    <comment ref="C522" authorId="1" shapeId="0">
      <text>
        <r>
          <rPr>
            <b/>
            <sz val="10"/>
            <color indexed="81"/>
            <rFont val="游ゴシック"/>
            <family val="3"/>
            <charset val="128"/>
          </rPr>
          <t>自営線はここに記載してください。</t>
        </r>
      </text>
    </comment>
    <comment ref="F522" authorId="0" shapeId="0">
      <text>
        <r>
          <rPr>
            <b/>
            <sz val="10"/>
            <color indexed="81"/>
            <rFont val="游ゴシック"/>
            <family val="3"/>
            <charset val="128"/>
          </rPr>
          <t>右側太枠内に、排出係数を入力してください。原則、有効数字３桁以上で入力してください。</t>
        </r>
      </text>
    </comment>
    <comment ref="R522" authorId="0" shapeId="0">
      <text>
        <r>
          <rPr>
            <b/>
            <sz val="9"/>
            <color indexed="81"/>
            <rFont val="游ゴシック"/>
            <family val="3"/>
            <charset val="128"/>
          </rPr>
          <t>排出係数を入力してください。</t>
        </r>
      </text>
    </comment>
    <comment ref="F523" authorId="0" shapeId="0">
      <text>
        <r>
          <rPr>
            <b/>
            <sz val="10"/>
            <color indexed="81"/>
            <rFont val="游ゴシック"/>
            <family val="3"/>
            <charset val="128"/>
          </rPr>
          <t>原則、有効数字３桁以上で入力してください。</t>
        </r>
      </text>
    </comment>
    <comment ref="I523" authorId="0" shapeId="0">
      <text>
        <r>
          <rPr>
            <b/>
            <sz val="10"/>
            <color indexed="81"/>
            <rFont val="游ゴシック"/>
            <family val="3"/>
            <charset val="128"/>
          </rPr>
          <t>原則、有効数字３桁以上で入力してください。排出係数は右欄に入力してください。</t>
        </r>
      </text>
    </comment>
    <comment ref="F524" authorId="0" shapeId="0">
      <text>
        <r>
          <rPr>
            <b/>
            <sz val="10"/>
            <color indexed="81"/>
            <rFont val="游ゴシック"/>
            <family val="3"/>
            <charset val="128"/>
          </rPr>
          <t>原則、有効数字３桁以上で入力してください。</t>
        </r>
      </text>
    </comment>
    <comment ref="I524" authorId="0" shapeId="0">
      <text>
        <r>
          <rPr>
            <b/>
            <sz val="10"/>
            <color indexed="81"/>
            <rFont val="游ゴシック"/>
            <family val="3"/>
            <charset val="128"/>
          </rPr>
          <t>原則、有効数字３桁以上で入力してください。排出係数は右欄に入力してください。</t>
        </r>
      </text>
    </comment>
    <comment ref="F525" authorId="0" shapeId="0">
      <text>
        <r>
          <rPr>
            <b/>
            <sz val="10"/>
            <color indexed="81"/>
            <rFont val="游ゴシック"/>
            <family val="3"/>
            <charset val="128"/>
          </rPr>
          <t>原則、有効数字３桁以上で入力してください。</t>
        </r>
      </text>
    </comment>
    <comment ref="I525" authorId="0" shapeId="0">
      <text>
        <r>
          <rPr>
            <b/>
            <sz val="10"/>
            <color indexed="81"/>
            <rFont val="游ゴシック"/>
            <family val="3"/>
            <charset val="128"/>
          </rPr>
          <t>原則、有効数字３桁以上で入力してください。排出係数は右欄に入力してください。</t>
        </r>
      </text>
    </comment>
    <comment ref="F526" authorId="0" shapeId="0">
      <text>
        <r>
          <rPr>
            <b/>
            <sz val="10"/>
            <color indexed="81"/>
            <rFont val="游ゴシック"/>
            <family val="3"/>
            <charset val="128"/>
          </rPr>
          <t>原則、有効数字３桁以上で入力してください。</t>
        </r>
      </text>
    </comment>
    <comment ref="I526" authorId="0" shapeId="0">
      <text>
        <r>
          <rPr>
            <b/>
            <sz val="10"/>
            <color indexed="81"/>
            <rFont val="游ゴシック"/>
            <family val="3"/>
            <charset val="128"/>
          </rPr>
          <t>原則、有効数字３桁以上で入力してください。排出係数は右欄に入力してください。</t>
        </r>
      </text>
    </comment>
    <comment ref="F527" authorId="0" shapeId="0">
      <text>
        <r>
          <rPr>
            <b/>
            <sz val="10"/>
            <color indexed="81"/>
            <rFont val="游ゴシック"/>
            <family val="3"/>
            <charset val="128"/>
          </rPr>
          <t>原則、有効数字３桁以上で入力してください。</t>
        </r>
      </text>
    </comment>
    <comment ref="I527" authorId="0" shapeId="0">
      <text>
        <r>
          <rPr>
            <b/>
            <sz val="10"/>
            <color indexed="81"/>
            <rFont val="游ゴシック"/>
            <family val="3"/>
            <charset val="128"/>
          </rPr>
          <t>原則、有効数字３桁以上で入力してください。排出係数は右欄に入力してください。</t>
        </r>
      </text>
    </comment>
    <comment ref="R527" authorId="1" shapeId="0">
      <text>
        <r>
          <rPr>
            <b/>
            <sz val="9"/>
            <color indexed="81"/>
            <rFont val="游ゴシック"/>
            <family val="3"/>
            <charset val="128"/>
          </rPr>
          <t>排出係数を入力してください。</t>
        </r>
      </text>
    </comment>
    <comment ref="F528" authorId="0" shapeId="0">
      <text>
        <r>
          <rPr>
            <b/>
            <sz val="10"/>
            <color indexed="81"/>
            <rFont val="游ゴシック"/>
            <family val="3"/>
            <charset val="128"/>
          </rPr>
          <t>原則、有効数字３桁以上で入力してください。</t>
        </r>
      </text>
    </comment>
    <comment ref="I528" authorId="0" shapeId="0">
      <text>
        <r>
          <rPr>
            <b/>
            <sz val="10"/>
            <color indexed="81"/>
            <rFont val="游ゴシック"/>
            <family val="3"/>
            <charset val="128"/>
          </rPr>
          <t>原則、有効数字３桁以上で入力してください。排出係数は右欄に入力してください。</t>
        </r>
      </text>
    </comment>
    <comment ref="R528" authorId="1" shapeId="0">
      <text>
        <r>
          <rPr>
            <b/>
            <sz val="9"/>
            <color indexed="81"/>
            <rFont val="游ゴシック"/>
            <family val="3"/>
            <charset val="128"/>
          </rPr>
          <t>排出係数を入力してください。</t>
        </r>
      </text>
    </comment>
    <comment ref="B533" authorId="0" shapeId="0">
      <text>
        <r>
          <rPr>
            <b/>
            <sz val="9"/>
            <color indexed="81"/>
            <rFont val="游ゴシック"/>
            <family val="3"/>
            <charset val="128"/>
          </rPr>
          <t>計算に用いた単位発熱量・排出係数を右表から変更した場合など、何の数値を用いたかを記載してください。</t>
        </r>
      </text>
    </comment>
    <comment ref="F543" authorId="0" shapeId="0">
      <text>
        <r>
          <rPr>
            <b/>
            <sz val="10"/>
            <color indexed="81"/>
            <rFont val="游ゴシック"/>
            <family val="3"/>
            <charset val="128"/>
          </rPr>
          <t>原則、有効数字３桁以上で入力してください。</t>
        </r>
      </text>
    </comment>
    <comment ref="I543" authorId="0" shapeId="0">
      <text>
        <r>
          <rPr>
            <b/>
            <sz val="10"/>
            <color indexed="81"/>
            <rFont val="游ゴシック"/>
            <family val="3"/>
            <charset val="128"/>
          </rPr>
          <t>原則、有効数字３桁以上で入力してください。</t>
        </r>
      </text>
    </comment>
    <comment ref="F544" authorId="0" shapeId="0">
      <text>
        <r>
          <rPr>
            <b/>
            <sz val="10"/>
            <color indexed="81"/>
            <rFont val="游ゴシック"/>
            <family val="3"/>
            <charset val="128"/>
          </rPr>
          <t>原則、有効数字３桁以上で入力してください。</t>
        </r>
      </text>
    </comment>
    <comment ref="I544" authorId="0" shapeId="0">
      <text>
        <r>
          <rPr>
            <b/>
            <sz val="10"/>
            <color indexed="81"/>
            <rFont val="游ゴシック"/>
            <family val="3"/>
            <charset val="128"/>
          </rPr>
          <t>原則、有効数字３桁以上で入力してください。</t>
        </r>
      </text>
    </comment>
    <comment ref="F545" authorId="0" shapeId="0">
      <text>
        <r>
          <rPr>
            <b/>
            <sz val="10"/>
            <color indexed="81"/>
            <rFont val="游ゴシック"/>
            <family val="3"/>
            <charset val="128"/>
          </rPr>
          <t>原則、有効数字３桁以上で入力してください。</t>
        </r>
      </text>
    </comment>
    <comment ref="I545" authorId="0" shapeId="0">
      <text>
        <r>
          <rPr>
            <b/>
            <sz val="10"/>
            <color indexed="81"/>
            <rFont val="游ゴシック"/>
            <family val="3"/>
            <charset val="128"/>
          </rPr>
          <t>原則、有効数字３桁以上で入力してください。</t>
        </r>
      </text>
    </comment>
    <comment ref="F546" authorId="0" shapeId="0">
      <text>
        <r>
          <rPr>
            <b/>
            <sz val="10"/>
            <color indexed="81"/>
            <rFont val="游ゴシック"/>
            <family val="3"/>
            <charset val="128"/>
          </rPr>
          <t>原則、有効数字３桁以上で入力してください。</t>
        </r>
      </text>
    </comment>
    <comment ref="I546" authorId="0" shapeId="0">
      <text>
        <r>
          <rPr>
            <b/>
            <sz val="10"/>
            <color indexed="81"/>
            <rFont val="游ゴシック"/>
            <family val="3"/>
            <charset val="128"/>
          </rPr>
          <t>原則、有効数字３桁以上で入力してください。</t>
        </r>
      </text>
    </comment>
    <comment ref="F547" authorId="0" shapeId="0">
      <text>
        <r>
          <rPr>
            <b/>
            <sz val="10"/>
            <color indexed="81"/>
            <rFont val="游ゴシック"/>
            <family val="3"/>
            <charset val="128"/>
          </rPr>
          <t>原則、有効数字３桁以上で入力してください。</t>
        </r>
      </text>
    </comment>
    <comment ref="I547" authorId="0" shapeId="0">
      <text>
        <r>
          <rPr>
            <b/>
            <sz val="10"/>
            <color indexed="81"/>
            <rFont val="游ゴシック"/>
            <family val="3"/>
            <charset val="128"/>
          </rPr>
          <t>原則、有効数字３桁以上で入力してください。</t>
        </r>
      </text>
    </comment>
    <comment ref="F548" authorId="0" shapeId="0">
      <text>
        <r>
          <rPr>
            <b/>
            <sz val="10"/>
            <color indexed="81"/>
            <rFont val="游ゴシック"/>
            <family val="3"/>
            <charset val="128"/>
          </rPr>
          <t>原則、有効数字３桁以上で入力してください。</t>
        </r>
      </text>
    </comment>
    <comment ref="I548" authorId="0" shapeId="0">
      <text>
        <r>
          <rPr>
            <b/>
            <sz val="10"/>
            <color indexed="81"/>
            <rFont val="游ゴシック"/>
            <family val="3"/>
            <charset val="128"/>
          </rPr>
          <t>原則、有効数字３桁以上で入力してください。</t>
        </r>
      </text>
    </comment>
    <comment ref="F549" authorId="0" shapeId="0">
      <text>
        <r>
          <rPr>
            <b/>
            <sz val="10"/>
            <color indexed="81"/>
            <rFont val="游ゴシック"/>
            <family val="3"/>
            <charset val="128"/>
          </rPr>
          <t>原則、有効数字３桁以上で入力してください。</t>
        </r>
      </text>
    </comment>
    <comment ref="I549" authorId="0" shapeId="0">
      <text>
        <r>
          <rPr>
            <b/>
            <sz val="10"/>
            <color indexed="81"/>
            <rFont val="游ゴシック"/>
            <family val="3"/>
            <charset val="128"/>
          </rPr>
          <t>原則、有効数字３桁以上で入力してください。</t>
        </r>
      </text>
    </comment>
    <comment ref="F550" authorId="0" shapeId="0">
      <text>
        <r>
          <rPr>
            <b/>
            <sz val="10"/>
            <color indexed="81"/>
            <rFont val="游ゴシック"/>
            <family val="3"/>
            <charset val="128"/>
          </rPr>
          <t>原則、有効数字３桁以上で入力してください。</t>
        </r>
      </text>
    </comment>
    <comment ref="I550" authorId="0" shapeId="0">
      <text>
        <r>
          <rPr>
            <b/>
            <sz val="10"/>
            <color indexed="81"/>
            <rFont val="游ゴシック"/>
            <family val="3"/>
            <charset val="128"/>
          </rPr>
          <t>原則、有効数字３桁以上で入力してください。</t>
        </r>
      </text>
    </comment>
    <comment ref="F551" authorId="0" shapeId="0">
      <text>
        <r>
          <rPr>
            <b/>
            <sz val="10"/>
            <color indexed="81"/>
            <rFont val="游ゴシック"/>
            <family val="3"/>
            <charset val="128"/>
          </rPr>
          <t>原則、有効数字３桁以上で入力してください。</t>
        </r>
      </text>
    </comment>
    <comment ref="I551" authorId="0" shapeId="0">
      <text>
        <r>
          <rPr>
            <b/>
            <sz val="10"/>
            <color indexed="81"/>
            <rFont val="游ゴシック"/>
            <family val="3"/>
            <charset val="128"/>
          </rPr>
          <t>原則、有効数字３桁以上で入力してください。</t>
        </r>
      </text>
    </comment>
    <comment ref="F552" authorId="0" shapeId="0">
      <text>
        <r>
          <rPr>
            <b/>
            <sz val="10"/>
            <color indexed="81"/>
            <rFont val="游ゴシック"/>
            <family val="3"/>
            <charset val="128"/>
          </rPr>
          <t>原則、有効数字３桁以上で入力してください。</t>
        </r>
      </text>
    </comment>
    <comment ref="I552" authorId="0" shapeId="0">
      <text>
        <r>
          <rPr>
            <b/>
            <sz val="10"/>
            <color indexed="81"/>
            <rFont val="游ゴシック"/>
            <family val="3"/>
            <charset val="128"/>
          </rPr>
          <t>原則、有効数字３桁以上で入力してください。</t>
        </r>
      </text>
    </comment>
    <comment ref="F553" authorId="0" shapeId="0">
      <text>
        <r>
          <rPr>
            <b/>
            <sz val="10"/>
            <color indexed="81"/>
            <rFont val="游ゴシック"/>
            <family val="3"/>
            <charset val="128"/>
          </rPr>
          <t>原則、有効数字３桁以上で入力してください。</t>
        </r>
      </text>
    </comment>
    <comment ref="I553" authorId="0" shapeId="0">
      <text>
        <r>
          <rPr>
            <b/>
            <sz val="10"/>
            <color indexed="81"/>
            <rFont val="游ゴシック"/>
            <family val="3"/>
            <charset val="128"/>
          </rPr>
          <t>原則、有効数字３桁以上で入力してください。</t>
        </r>
      </text>
    </comment>
    <comment ref="F554" authorId="0" shapeId="0">
      <text>
        <r>
          <rPr>
            <b/>
            <sz val="10"/>
            <color indexed="81"/>
            <rFont val="游ゴシック"/>
            <family val="3"/>
            <charset val="128"/>
          </rPr>
          <t>原則、有効数字３桁以上で入力してください。</t>
        </r>
      </text>
    </comment>
    <comment ref="I554" authorId="0" shapeId="0">
      <text>
        <r>
          <rPr>
            <b/>
            <sz val="10"/>
            <color indexed="81"/>
            <rFont val="游ゴシック"/>
            <family val="3"/>
            <charset val="128"/>
          </rPr>
          <t>原則、有効数字３桁以上で入力してください。</t>
        </r>
      </text>
    </comment>
    <comment ref="F555" authorId="0" shapeId="0">
      <text>
        <r>
          <rPr>
            <b/>
            <sz val="10"/>
            <color indexed="81"/>
            <rFont val="游ゴシック"/>
            <family val="3"/>
            <charset val="128"/>
          </rPr>
          <t>原則、有効数字３桁以上で入力してください。</t>
        </r>
      </text>
    </comment>
    <comment ref="I555" authorId="0" shapeId="0">
      <text>
        <r>
          <rPr>
            <b/>
            <sz val="10"/>
            <color indexed="81"/>
            <rFont val="游ゴシック"/>
            <family val="3"/>
            <charset val="128"/>
          </rPr>
          <t>原則、有効数字３桁以上で入力してください。</t>
        </r>
      </text>
    </comment>
    <comment ref="F556" authorId="0" shapeId="0">
      <text>
        <r>
          <rPr>
            <b/>
            <sz val="10"/>
            <color indexed="81"/>
            <rFont val="游ゴシック"/>
            <family val="3"/>
            <charset val="128"/>
          </rPr>
          <t>原則、有効数字３桁以上で入力してください。</t>
        </r>
      </text>
    </comment>
    <comment ref="I556" authorId="0" shapeId="0">
      <text>
        <r>
          <rPr>
            <b/>
            <sz val="10"/>
            <color indexed="81"/>
            <rFont val="游ゴシック"/>
            <family val="3"/>
            <charset val="128"/>
          </rPr>
          <t>原則、有効数字３桁以上で入力してください。</t>
        </r>
      </text>
    </comment>
    <comment ref="F557" authorId="0" shapeId="0">
      <text>
        <r>
          <rPr>
            <b/>
            <sz val="10"/>
            <color indexed="81"/>
            <rFont val="游ゴシック"/>
            <family val="3"/>
            <charset val="128"/>
          </rPr>
          <t>原則、有効数字３桁以上で入力してください。</t>
        </r>
      </text>
    </comment>
    <comment ref="I557" authorId="0" shapeId="0">
      <text>
        <r>
          <rPr>
            <b/>
            <sz val="10"/>
            <color indexed="81"/>
            <rFont val="游ゴシック"/>
            <family val="3"/>
            <charset val="128"/>
          </rPr>
          <t>原則、有効数字３桁以上で入力してください。</t>
        </r>
      </text>
    </comment>
    <comment ref="F558" authorId="0" shapeId="0">
      <text>
        <r>
          <rPr>
            <b/>
            <sz val="10"/>
            <color indexed="81"/>
            <rFont val="游ゴシック"/>
            <family val="3"/>
            <charset val="128"/>
          </rPr>
          <t>原則、有効数字３桁以上で入力してください。</t>
        </r>
      </text>
    </comment>
    <comment ref="I558" authorId="0" shapeId="0">
      <text>
        <r>
          <rPr>
            <b/>
            <sz val="10"/>
            <color indexed="81"/>
            <rFont val="游ゴシック"/>
            <family val="3"/>
            <charset val="128"/>
          </rPr>
          <t>原則、有効数字３桁以上で入力してください。</t>
        </r>
      </text>
    </comment>
    <comment ref="F559" authorId="0" shapeId="0">
      <text>
        <r>
          <rPr>
            <b/>
            <sz val="10"/>
            <color indexed="81"/>
            <rFont val="游ゴシック"/>
            <family val="3"/>
            <charset val="128"/>
          </rPr>
          <t>原則、有効数字３桁以上で入力してください。</t>
        </r>
      </text>
    </comment>
    <comment ref="I559" authorId="0" shapeId="0">
      <text>
        <r>
          <rPr>
            <b/>
            <sz val="10"/>
            <color indexed="81"/>
            <rFont val="游ゴシック"/>
            <family val="3"/>
            <charset val="128"/>
          </rPr>
          <t>原則、有効数字３桁以上で入力してください。</t>
        </r>
      </text>
    </comment>
    <comment ref="F560" authorId="0" shapeId="0">
      <text>
        <r>
          <rPr>
            <b/>
            <sz val="10"/>
            <color indexed="81"/>
            <rFont val="游ゴシック"/>
            <family val="3"/>
            <charset val="128"/>
          </rPr>
          <t>原則、有効数字３桁以上で入力してください。</t>
        </r>
      </text>
    </comment>
    <comment ref="I560" authorId="0" shapeId="0">
      <text>
        <r>
          <rPr>
            <b/>
            <sz val="10"/>
            <color indexed="81"/>
            <rFont val="游ゴシック"/>
            <family val="3"/>
            <charset val="128"/>
          </rPr>
          <t>原則、有効数字３桁以上で入力してください。</t>
        </r>
      </text>
    </comment>
    <comment ref="F561" authorId="0" shapeId="0">
      <text>
        <r>
          <rPr>
            <b/>
            <sz val="10"/>
            <color indexed="81"/>
            <rFont val="游ゴシック"/>
            <family val="3"/>
            <charset val="128"/>
          </rPr>
          <t>原則、有効数字３桁以上で入力してください。</t>
        </r>
      </text>
    </comment>
    <comment ref="I561" authorId="0" shapeId="0">
      <text>
        <r>
          <rPr>
            <b/>
            <sz val="10"/>
            <color indexed="81"/>
            <rFont val="游ゴシック"/>
            <family val="3"/>
            <charset val="128"/>
          </rPr>
          <t>原則、有効数字３桁以上で入力してください。</t>
        </r>
      </text>
    </comment>
    <comment ref="F562" authorId="0" shapeId="0">
      <text>
        <r>
          <rPr>
            <b/>
            <sz val="10"/>
            <color indexed="81"/>
            <rFont val="游ゴシック"/>
            <family val="3"/>
            <charset val="128"/>
          </rPr>
          <t>原則、有効数字３桁以上で入力してください。</t>
        </r>
      </text>
    </comment>
    <comment ref="I562" authorId="0" shapeId="0">
      <text>
        <r>
          <rPr>
            <b/>
            <sz val="10"/>
            <color indexed="81"/>
            <rFont val="游ゴシック"/>
            <family val="3"/>
            <charset val="128"/>
          </rPr>
          <t>原則、有効数字３桁以上で入力してください。</t>
        </r>
      </text>
    </comment>
    <comment ref="F563" authorId="0" shapeId="0">
      <text>
        <r>
          <rPr>
            <b/>
            <sz val="10"/>
            <color indexed="81"/>
            <rFont val="游ゴシック"/>
            <family val="3"/>
            <charset val="128"/>
          </rPr>
          <t>原則、有効数字３桁以上で入力してください。</t>
        </r>
      </text>
    </comment>
    <comment ref="I563" authorId="0" shapeId="0">
      <text>
        <r>
          <rPr>
            <b/>
            <sz val="10"/>
            <color indexed="81"/>
            <rFont val="游ゴシック"/>
            <family val="3"/>
            <charset val="128"/>
          </rPr>
          <t>原則、有効数字３桁以上で入力してください。</t>
        </r>
      </text>
    </comment>
    <comment ref="F564" authorId="0" shapeId="0">
      <text>
        <r>
          <rPr>
            <b/>
            <sz val="10"/>
            <color indexed="81"/>
            <rFont val="游ゴシック"/>
            <family val="3"/>
            <charset val="128"/>
          </rPr>
          <t>原則、有効数字３桁以上で入力してください。</t>
        </r>
      </text>
    </comment>
    <comment ref="I564" authorId="0" shapeId="0">
      <text>
        <r>
          <rPr>
            <b/>
            <sz val="10"/>
            <color indexed="81"/>
            <rFont val="游ゴシック"/>
            <family val="3"/>
            <charset val="128"/>
          </rPr>
          <t>原則、有効数字３桁以上で入力してください。</t>
        </r>
      </text>
    </comment>
    <comment ref="F565" authorId="0" shapeId="0">
      <text>
        <r>
          <rPr>
            <b/>
            <sz val="10"/>
            <color indexed="81"/>
            <rFont val="游ゴシック"/>
            <family val="3"/>
            <charset val="128"/>
          </rPr>
          <t>原則、有効数字３桁以上で入力してください。</t>
        </r>
      </text>
    </comment>
    <comment ref="I565" authorId="0" shapeId="0">
      <text>
        <r>
          <rPr>
            <b/>
            <sz val="10"/>
            <color indexed="81"/>
            <rFont val="游ゴシック"/>
            <family val="3"/>
            <charset val="128"/>
          </rPr>
          <t>原則、有効数字３桁以上で入力してください。</t>
        </r>
      </text>
    </comment>
    <comment ref="F566" authorId="0" shapeId="0">
      <text>
        <r>
          <rPr>
            <b/>
            <sz val="10"/>
            <color indexed="81"/>
            <rFont val="游ゴシック"/>
            <family val="3"/>
            <charset val="128"/>
          </rPr>
          <t>原則、有効数字３桁以上で入力してください。</t>
        </r>
      </text>
    </comment>
    <comment ref="I566" authorId="0" shapeId="0">
      <text>
        <r>
          <rPr>
            <b/>
            <sz val="10"/>
            <color indexed="81"/>
            <rFont val="游ゴシック"/>
            <family val="3"/>
            <charset val="128"/>
          </rPr>
          <t>原則、有効数字３桁以上で入力してください。</t>
        </r>
      </text>
    </comment>
    <comment ref="F567" authorId="0" shapeId="0">
      <text>
        <r>
          <rPr>
            <b/>
            <sz val="10"/>
            <color indexed="81"/>
            <rFont val="游ゴシック"/>
            <family val="3"/>
            <charset val="128"/>
          </rPr>
          <t>原則、有効数字３桁以上で入力してください。</t>
        </r>
      </text>
    </comment>
    <comment ref="I567" authorId="0" shapeId="0">
      <text>
        <r>
          <rPr>
            <b/>
            <sz val="10"/>
            <color indexed="81"/>
            <rFont val="游ゴシック"/>
            <family val="3"/>
            <charset val="128"/>
          </rPr>
          <t>原則、有効数字３桁以上で入力してください。</t>
        </r>
      </text>
    </comment>
    <comment ref="F568" authorId="0" shapeId="0">
      <text>
        <r>
          <rPr>
            <b/>
            <sz val="10"/>
            <color indexed="81"/>
            <rFont val="游ゴシック"/>
            <family val="3"/>
            <charset val="128"/>
          </rPr>
          <t>原則、有効数字３桁以上で入力してください。</t>
        </r>
      </text>
    </comment>
    <comment ref="I568" authorId="0" shapeId="0">
      <text>
        <r>
          <rPr>
            <b/>
            <sz val="10"/>
            <color indexed="81"/>
            <rFont val="游ゴシック"/>
            <family val="3"/>
            <charset val="128"/>
          </rPr>
          <t>原則、有効数字３桁以上で入力してください。</t>
        </r>
      </text>
    </comment>
    <comment ref="F569" authorId="0" shapeId="0">
      <text>
        <r>
          <rPr>
            <b/>
            <sz val="10"/>
            <color indexed="81"/>
            <rFont val="游ゴシック"/>
            <family val="3"/>
            <charset val="128"/>
          </rPr>
          <t>原則、有効数字３桁以上で入力してください。</t>
        </r>
      </text>
    </comment>
    <comment ref="I569" authorId="0" shapeId="0">
      <text>
        <r>
          <rPr>
            <b/>
            <sz val="10"/>
            <color indexed="81"/>
            <rFont val="游ゴシック"/>
            <family val="3"/>
            <charset val="128"/>
          </rPr>
          <t>原則、有効数字３桁以上で入力してください。</t>
        </r>
      </text>
    </comment>
    <comment ref="B570" authorId="1" shapeId="0">
      <text>
        <r>
          <rPr>
            <b/>
            <sz val="9"/>
            <color indexed="81"/>
            <rFont val="游ゴシック"/>
            <family val="3"/>
            <charset val="128"/>
          </rPr>
          <t>温対法で二酸化炭素排出量の報告が求められているFCCコークや潤滑油は、こちらに記入してください。</t>
        </r>
        <r>
          <rPr>
            <sz val="9"/>
            <color indexed="81"/>
            <rFont val="MS P ゴシック"/>
            <family val="3"/>
            <charset val="128"/>
          </rPr>
          <t xml:space="preserve">
</t>
        </r>
      </text>
    </comment>
    <comment ref="F570" authorId="0" shapeId="0">
      <text>
        <r>
          <rPr>
            <b/>
            <sz val="10"/>
            <color indexed="81"/>
            <rFont val="游ゴシック"/>
            <family val="3"/>
            <charset val="128"/>
          </rPr>
          <t>右側太枠内に、発熱量、排出係数を入力してください。原則、有効数字３桁以上で入力してください。</t>
        </r>
      </text>
    </comment>
    <comment ref="I570" authorId="0" shapeId="0">
      <text>
        <r>
          <rPr>
            <b/>
            <sz val="10"/>
            <color indexed="81"/>
            <rFont val="游ゴシック"/>
            <family val="3"/>
            <charset val="128"/>
          </rPr>
          <t>原則、有効数字３桁以上で入力してください。</t>
        </r>
      </text>
    </comment>
    <comment ref="F571" authorId="0" shapeId="0">
      <text>
        <r>
          <rPr>
            <b/>
            <sz val="10"/>
            <color indexed="81"/>
            <rFont val="游ゴシック"/>
            <family val="3"/>
            <charset val="128"/>
          </rPr>
          <t>右側太枠内に、発熱量、排出係数を入力してください。原則、有効数字３桁以上で入力してください。</t>
        </r>
      </text>
    </comment>
    <comment ref="I571" authorId="0" shapeId="0">
      <text>
        <r>
          <rPr>
            <b/>
            <sz val="10"/>
            <color indexed="81"/>
            <rFont val="游ゴシック"/>
            <family val="3"/>
            <charset val="128"/>
          </rPr>
          <t>原則、有効数字３桁以上で入力してください。</t>
        </r>
      </text>
    </comment>
    <comment ref="U575" authorId="2" shapeId="0">
      <text>
        <r>
          <rPr>
            <b/>
            <sz val="9"/>
            <color indexed="81"/>
            <rFont val="游ゴシック"/>
            <family val="3"/>
            <charset val="128"/>
          </rPr>
          <t>ガス事業者名を入力してください。</t>
        </r>
      </text>
    </comment>
    <comment ref="F576" authorId="0" shapeId="0">
      <text>
        <r>
          <rPr>
            <b/>
            <sz val="10"/>
            <color indexed="81"/>
            <rFont val="游ゴシック"/>
            <family val="3"/>
            <charset val="128"/>
          </rPr>
          <t>右側太枠内に、ガス事業者名、排出係数を入力してください。原則、有効数字３桁以上で入力してください。</t>
        </r>
      </text>
    </comment>
    <comment ref="I576" authorId="0" shapeId="0">
      <text>
        <r>
          <rPr>
            <b/>
            <sz val="10"/>
            <color indexed="81"/>
            <rFont val="游ゴシック"/>
            <family val="3"/>
            <charset val="128"/>
          </rPr>
          <t>原則、有効数字３桁以上で入力してください。</t>
        </r>
      </text>
    </comment>
    <comment ref="S576" authorId="1" shapeId="0">
      <text>
        <r>
          <rPr>
            <b/>
            <sz val="9"/>
            <color indexed="81"/>
            <rFont val="游ゴシック"/>
            <family val="3"/>
            <charset val="128"/>
          </rPr>
          <t>ガス事業者が公表する基礎排出係数を入力してください。</t>
        </r>
      </text>
    </comment>
    <comment ref="F581" authorId="0" shapeId="0">
      <text>
        <r>
          <rPr>
            <b/>
            <sz val="10"/>
            <color indexed="81"/>
            <rFont val="游ゴシック"/>
            <family val="3"/>
            <charset val="128"/>
          </rPr>
          <t>原則、有効数字３桁以上で入力してください。</t>
        </r>
      </text>
    </comment>
    <comment ref="I581" authorId="0" shapeId="0">
      <text>
        <r>
          <rPr>
            <b/>
            <sz val="10"/>
            <color indexed="81"/>
            <rFont val="游ゴシック"/>
            <family val="3"/>
            <charset val="128"/>
          </rPr>
          <t>原則、有効数字３桁以上で入力してください。</t>
        </r>
      </text>
    </comment>
    <comment ref="F582" authorId="0" shapeId="0">
      <text>
        <r>
          <rPr>
            <b/>
            <sz val="10"/>
            <color indexed="81"/>
            <rFont val="游ゴシック"/>
            <family val="3"/>
            <charset val="128"/>
          </rPr>
          <t>原則、有効数字３桁以上で入力してください。</t>
        </r>
      </text>
    </comment>
    <comment ref="I582" authorId="0" shapeId="0">
      <text>
        <r>
          <rPr>
            <b/>
            <sz val="10"/>
            <color indexed="81"/>
            <rFont val="游ゴシック"/>
            <family val="3"/>
            <charset val="128"/>
          </rPr>
          <t>原則、有効数字３桁以上で入力してください。</t>
        </r>
      </text>
    </comment>
    <comment ref="F583" authorId="0" shapeId="0">
      <text>
        <r>
          <rPr>
            <b/>
            <sz val="10"/>
            <color indexed="81"/>
            <rFont val="游ゴシック"/>
            <family val="3"/>
            <charset val="128"/>
          </rPr>
          <t>原則、有効数字３桁以上で入力してください。</t>
        </r>
      </text>
    </comment>
    <comment ref="I583" authorId="0" shapeId="0">
      <text>
        <r>
          <rPr>
            <b/>
            <sz val="10"/>
            <color indexed="81"/>
            <rFont val="游ゴシック"/>
            <family val="3"/>
            <charset val="128"/>
          </rPr>
          <t>原則、有効数字３桁以上で入力してください。</t>
        </r>
      </text>
    </comment>
    <comment ref="F584" authorId="0" shapeId="0">
      <text>
        <r>
          <rPr>
            <b/>
            <sz val="10"/>
            <color indexed="81"/>
            <rFont val="游ゴシック"/>
            <family val="3"/>
            <charset val="128"/>
          </rPr>
          <t>原則、有効数字３桁以上で入力してください。</t>
        </r>
      </text>
    </comment>
    <comment ref="I584" authorId="0" shapeId="0">
      <text>
        <r>
          <rPr>
            <b/>
            <sz val="10"/>
            <color indexed="81"/>
            <rFont val="游ゴシック"/>
            <family val="3"/>
            <charset val="128"/>
          </rPr>
          <t>原則、有効数字３桁以上で入力してください。</t>
        </r>
      </text>
    </comment>
    <comment ref="F585" authorId="0" shapeId="0">
      <text>
        <r>
          <rPr>
            <b/>
            <sz val="10"/>
            <color indexed="81"/>
            <rFont val="游ゴシック"/>
            <family val="3"/>
            <charset val="128"/>
          </rPr>
          <t>原則、有効数字３桁以上で入力してください。</t>
        </r>
      </text>
    </comment>
    <comment ref="I585" authorId="0" shapeId="0">
      <text>
        <r>
          <rPr>
            <b/>
            <sz val="10"/>
            <color indexed="81"/>
            <rFont val="游ゴシック"/>
            <family val="3"/>
            <charset val="128"/>
          </rPr>
          <t>原則、有効数字３桁以上で入力してください。</t>
        </r>
      </text>
    </comment>
    <comment ref="F586" authorId="0" shapeId="0">
      <text>
        <r>
          <rPr>
            <b/>
            <sz val="10"/>
            <color indexed="81"/>
            <rFont val="游ゴシック"/>
            <family val="3"/>
            <charset val="128"/>
          </rPr>
          <t>原則、有効数字３桁以上で入力してください。</t>
        </r>
      </text>
    </comment>
    <comment ref="I586" authorId="0" shapeId="0">
      <text>
        <r>
          <rPr>
            <b/>
            <sz val="10"/>
            <color indexed="81"/>
            <rFont val="游ゴシック"/>
            <family val="3"/>
            <charset val="128"/>
          </rPr>
          <t>原則、有効数字３桁以上で入力してください。</t>
        </r>
      </text>
    </comment>
    <comment ref="F587" authorId="0" shapeId="0">
      <text>
        <r>
          <rPr>
            <b/>
            <sz val="10"/>
            <color indexed="81"/>
            <rFont val="游ゴシック"/>
            <family val="3"/>
            <charset val="128"/>
          </rPr>
          <t>原則、有効数字３桁以上で入力してください。</t>
        </r>
      </text>
    </comment>
    <comment ref="I587" authorId="0" shapeId="0">
      <text>
        <r>
          <rPr>
            <b/>
            <sz val="10"/>
            <color indexed="81"/>
            <rFont val="游ゴシック"/>
            <family val="3"/>
            <charset val="128"/>
          </rPr>
          <t>原則、有効数字３桁以上で入力してください。</t>
        </r>
      </text>
    </comment>
    <comment ref="F588" authorId="0" shapeId="0">
      <text>
        <r>
          <rPr>
            <b/>
            <sz val="10"/>
            <color indexed="81"/>
            <rFont val="游ゴシック"/>
            <family val="3"/>
            <charset val="128"/>
          </rPr>
          <t>原則、有効数字３桁以上で入力してください。</t>
        </r>
      </text>
    </comment>
    <comment ref="I588" authorId="0" shapeId="0">
      <text>
        <r>
          <rPr>
            <b/>
            <sz val="10"/>
            <color indexed="81"/>
            <rFont val="游ゴシック"/>
            <family val="3"/>
            <charset val="128"/>
          </rPr>
          <t>原則、有効数字３桁以上で入力してください。</t>
        </r>
      </text>
    </comment>
    <comment ref="F589" authorId="0" shapeId="0">
      <text>
        <r>
          <rPr>
            <b/>
            <sz val="10"/>
            <color indexed="81"/>
            <rFont val="游ゴシック"/>
            <family val="3"/>
            <charset val="128"/>
          </rPr>
          <t>原則、有効数字３桁以上で入力してください。</t>
        </r>
      </text>
    </comment>
    <comment ref="I589" authorId="0" shapeId="0">
      <text>
        <r>
          <rPr>
            <b/>
            <sz val="10"/>
            <color indexed="81"/>
            <rFont val="游ゴシック"/>
            <family val="3"/>
            <charset val="128"/>
          </rPr>
          <t>原則、有効数字３桁以上で入力してください。</t>
        </r>
      </text>
    </comment>
    <comment ref="F590" authorId="0" shapeId="0">
      <text>
        <r>
          <rPr>
            <b/>
            <sz val="10"/>
            <color indexed="81"/>
            <rFont val="游ゴシック"/>
            <family val="3"/>
            <charset val="128"/>
          </rPr>
          <t>原則、有効数字３桁以上で入力してください。</t>
        </r>
      </text>
    </comment>
    <comment ref="I590" authorId="0" shapeId="0">
      <text>
        <r>
          <rPr>
            <b/>
            <sz val="10"/>
            <color indexed="81"/>
            <rFont val="游ゴシック"/>
            <family val="3"/>
            <charset val="128"/>
          </rPr>
          <t>原則、有効数字３桁以上で入力してください。</t>
        </r>
      </text>
    </comment>
    <comment ref="F591" authorId="0" shapeId="0">
      <text>
        <r>
          <rPr>
            <b/>
            <sz val="10"/>
            <color indexed="81"/>
            <rFont val="游ゴシック"/>
            <family val="3"/>
            <charset val="128"/>
          </rPr>
          <t>原則、有効数字３桁以上で入力してください。</t>
        </r>
      </text>
    </comment>
    <comment ref="I591" authorId="0" shapeId="0">
      <text>
        <r>
          <rPr>
            <b/>
            <sz val="10"/>
            <color indexed="81"/>
            <rFont val="游ゴシック"/>
            <family val="3"/>
            <charset val="128"/>
          </rPr>
          <t>原則、有効数字３桁以上で入力してください。</t>
        </r>
      </text>
    </comment>
    <comment ref="F592" authorId="0" shapeId="0">
      <text>
        <r>
          <rPr>
            <b/>
            <sz val="10"/>
            <color indexed="81"/>
            <rFont val="游ゴシック"/>
            <family val="3"/>
            <charset val="128"/>
          </rPr>
          <t>原則、有効数字３桁以上で入力してください。</t>
        </r>
      </text>
    </comment>
    <comment ref="I592" authorId="0" shapeId="0">
      <text>
        <r>
          <rPr>
            <b/>
            <sz val="10"/>
            <color indexed="81"/>
            <rFont val="游ゴシック"/>
            <family val="3"/>
            <charset val="128"/>
          </rPr>
          <t>原則、有効数字３桁以上で入力してください。</t>
        </r>
      </text>
    </comment>
    <comment ref="F593" authorId="0" shapeId="0">
      <text>
        <r>
          <rPr>
            <b/>
            <sz val="10"/>
            <color indexed="81"/>
            <rFont val="游ゴシック"/>
            <family val="3"/>
            <charset val="128"/>
          </rPr>
          <t>原則、有効数字３桁以上で入力してください。</t>
        </r>
      </text>
    </comment>
    <comment ref="I593" authorId="0" shapeId="0">
      <text>
        <r>
          <rPr>
            <b/>
            <sz val="10"/>
            <color indexed="81"/>
            <rFont val="游ゴシック"/>
            <family val="3"/>
            <charset val="128"/>
          </rPr>
          <t>原則、有効数字３桁以上で入力してください。</t>
        </r>
      </text>
    </comment>
    <comment ref="F594" authorId="0" shapeId="0">
      <text>
        <r>
          <rPr>
            <b/>
            <sz val="10"/>
            <color indexed="81"/>
            <rFont val="游ゴシック"/>
            <family val="3"/>
            <charset val="128"/>
          </rPr>
          <t>原則、有効数字３桁以上で入力してください。</t>
        </r>
      </text>
    </comment>
    <comment ref="I594" authorId="0" shapeId="0">
      <text>
        <r>
          <rPr>
            <b/>
            <sz val="10"/>
            <color indexed="81"/>
            <rFont val="游ゴシック"/>
            <family val="3"/>
            <charset val="128"/>
          </rPr>
          <t>原則、有効数字３桁以上で入力してください。</t>
        </r>
      </text>
    </comment>
    <comment ref="F595" authorId="0" shapeId="0">
      <text>
        <r>
          <rPr>
            <b/>
            <sz val="10"/>
            <color indexed="81"/>
            <rFont val="游ゴシック"/>
            <family val="3"/>
            <charset val="128"/>
          </rPr>
          <t>原則、有効数字３桁以上で入力してください。</t>
        </r>
      </text>
    </comment>
    <comment ref="I595" authorId="0" shapeId="0">
      <text>
        <r>
          <rPr>
            <b/>
            <sz val="10"/>
            <color indexed="81"/>
            <rFont val="游ゴシック"/>
            <family val="3"/>
            <charset val="128"/>
          </rPr>
          <t>原則、有効数字３桁以上で入力してください。</t>
        </r>
      </text>
    </comment>
    <comment ref="F596" authorId="0" shapeId="0">
      <text>
        <r>
          <rPr>
            <b/>
            <sz val="10"/>
            <color indexed="81"/>
            <rFont val="游ゴシック"/>
            <family val="3"/>
            <charset val="128"/>
          </rPr>
          <t>原則、有効数字３桁以上で入力してください。</t>
        </r>
      </text>
    </comment>
    <comment ref="I596" authorId="0" shapeId="0">
      <text>
        <r>
          <rPr>
            <b/>
            <sz val="10"/>
            <color indexed="81"/>
            <rFont val="游ゴシック"/>
            <family val="3"/>
            <charset val="128"/>
          </rPr>
          <t>原則、有効数字３桁以上で入力してください。</t>
        </r>
      </text>
    </comment>
    <comment ref="F597" authorId="0" shapeId="0">
      <text>
        <r>
          <rPr>
            <b/>
            <sz val="10"/>
            <color indexed="81"/>
            <rFont val="游ゴシック"/>
            <family val="3"/>
            <charset val="128"/>
          </rPr>
          <t>原則、有効数字３桁以上で入力してください。</t>
        </r>
      </text>
    </comment>
    <comment ref="I597" authorId="0" shapeId="0">
      <text>
        <r>
          <rPr>
            <b/>
            <sz val="10"/>
            <color indexed="81"/>
            <rFont val="游ゴシック"/>
            <family val="3"/>
            <charset val="128"/>
          </rPr>
          <t>原則、有効数字３桁以上で入力してください。</t>
        </r>
      </text>
    </comment>
    <comment ref="B598" authorId="1" shapeId="0">
      <text>
        <r>
          <rPr>
            <b/>
            <sz val="9"/>
            <color indexed="81"/>
            <rFont val="游ゴシック"/>
            <family val="3"/>
            <charset val="128"/>
          </rPr>
          <t>温対法で二酸化炭素排出量の報告が求められている廃プラスチック塁から製造された燃料炭化水素油はこちらに記入してください。</t>
        </r>
      </text>
    </comment>
    <comment ref="F598" authorId="0" shapeId="0">
      <text>
        <r>
          <rPr>
            <b/>
            <sz val="10"/>
            <color indexed="81"/>
            <rFont val="游ゴシック"/>
            <family val="3"/>
            <charset val="128"/>
          </rPr>
          <t>右側太枠内に、発熱量、排出係数を入力してください。原則、有効数字３桁以上で入力してください。</t>
        </r>
      </text>
    </comment>
    <comment ref="I598" authorId="0" shapeId="0">
      <text>
        <r>
          <rPr>
            <b/>
            <sz val="10"/>
            <color indexed="81"/>
            <rFont val="游ゴシック"/>
            <family val="3"/>
            <charset val="128"/>
          </rPr>
          <t>原則、有効数字３桁以上で入力してください。</t>
        </r>
      </text>
    </comment>
    <comment ref="F599" authorId="0" shapeId="0">
      <text>
        <r>
          <rPr>
            <b/>
            <sz val="10"/>
            <color indexed="81"/>
            <rFont val="游ゴシック"/>
            <family val="3"/>
            <charset val="128"/>
          </rPr>
          <t>右側太枠内に、発熱量、排出係数を入力してください。原則、有効数字３桁以上で入力してください。</t>
        </r>
      </text>
    </comment>
    <comment ref="I599" authorId="0" shapeId="0">
      <text>
        <r>
          <rPr>
            <b/>
            <sz val="10"/>
            <color indexed="81"/>
            <rFont val="游ゴシック"/>
            <family val="3"/>
            <charset val="128"/>
          </rPr>
          <t>原則、有効数字３桁以上で入力してください。</t>
        </r>
      </text>
    </comment>
    <comment ref="F604" authorId="0" shapeId="0">
      <text>
        <r>
          <rPr>
            <b/>
            <sz val="10"/>
            <color indexed="81"/>
            <rFont val="游ゴシック"/>
            <family val="3"/>
            <charset val="128"/>
          </rPr>
          <t>原則、有効数字３桁以上で入力してください。</t>
        </r>
      </text>
    </comment>
    <comment ref="I604" authorId="0" shapeId="0">
      <text>
        <r>
          <rPr>
            <b/>
            <sz val="10"/>
            <color indexed="81"/>
            <rFont val="游ゴシック"/>
            <family val="3"/>
            <charset val="128"/>
          </rPr>
          <t>原則、有効数字３桁以上で入力してください。</t>
        </r>
      </text>
    </comment>
    <comment ref="F605" authorId="0" shapeId="0">
      <text>
        <r>
          <rPr>
            <b/>
            <sz val="10"/>
            <color indexed="81"/>
            <rFont val="游ゴシック"/>
            <family val="3"/>
            <charset val="128"/>
          </rPr>
          <t>右側太枠内に、排出係数を入力してください。原則、有効数字３桁以上で入力してください。</t>
        </r>
      </text>
    </comment>
    <comment ref="I605" authorId="0" shapeId="0">
      <text>
        <r>
          <rPr>
            <b/>
            <sz val="10"/>
            <color indexed="81"/>
            <rFont val="游ゴシック"/>
            <family val="3"/>
            <charset val="128"/>
          </rPr>
          <t>右側太枠内に、排出係数を入力してください。原則、有効数字３桁以上で入力してください。</t>
        </r>
      </text>
    </comment>
    <comment ref="S605" authorId="1" shapeId="0">
      <text>
        <r>
          <rPr>
            <b/>
            <sz val="9"/>
            <color indexed="81"/>
            <rFont val="游ゴシック"/>
            <family val="3"/>
            <charset val="128"/>
          </rPr>
          <t>基礎排出係数を入力してください。</t>
        </r>
      </text>
    </comment>
    <comment ref="F606" authorId="0" shapeId="0">
      <text>
        <r>
          <rPr>
            <b/>
            <sz val="10"/>
            <color indexed="81"/>
            <rFont val="游ゴシック"/>
            <family val="3"/>
            <charset val="128"/>
          </rPr>
          <t>右側太枠内に、排出係数を入力してください。原則、有効数字３桁以上で入力してください。</t>
        </r>
      </text>
    </comment>
    <comment ref="I606" authorId="0" shapeId="0">
      <text>
        <r>
          <rPr>
            <b/>
            <sz val="10"/>
            <color indexed="81"/>
            <rFont val="游ゴシック"/>
            <family val="3"/>
            <charset val="128"/>
          </rPr>
          <t>右側太枠内に、排出係数を入力してください。原則、有効数字３桁以上で入力してください。</t>
        </r>
      </text>
    </comment>
    <comment ref="S606" authorId="1" shapeId="0">
      <text>
        <r>
          <rPr>
            <b/>
            <sz val="9"/>
            <color indexed="81"/>
            <rFont val="游ゴシック"/>
            <family val="3"/>
            <charset val="128"/>
          </rPr>
          <t>基礎排出係数を入力してください。</t>
        </r>
      </text>
    </comment>
    <comment ref="F607" authorId="0" shapeId="0">
      <text>
        <r>
          <rPr>
            <b/>
            <sz val="10"/>
            <color indexed="81"/>
            <rFont val="游ゴシック"/>
            <family val="3"/>
            <charset val="128"/>
          </rPr>
          <t>右側太枠内に、排出係数を入力してください。原則、有効数字３桁以上で入力してください。</t>
        </r>
      </text>
    </comment>
    <comment ref="I607" authorId="0" shapeId="0">
      <text>
        <r>
          <rPr>
            <b/>
            <sz val="10"/>
            <color indexed="81"/>
            <rFont val="游ゴシック"/>
            <family val="3"/>
            <charset val="128"/>
          </rPr>
          <t>右側太枠内に、排出係数を入力してください。原則、有効数字３桁以上で入力してください。</t>
        </r>
      </text>
    </comment>
    <comment ref="S607" authorId="1" shapeId="0">
      <text>
        <r>
          <rPr>
            <b/>
            <sz val="9"/>
            <color indexed="81"/>
            <rFont val="游ゴシック"/>
            <family val="3"/>
            <charset val="128"/>
          </rPr>
          <t>基礎排出係数を入力してください。</t>
        </r>
      </text>
    </comment>
    <comment ref="F608" authorId="0" shapeId="0">
      <text>
        <r>
          <rPr>
            <b/>
            <sz val="10"/>
            <color indexed="81"/>
            <rFont val="游ゴシック"/>
            <family val="3"/>
            <charset val="128"/>
          </rPr>
          <t>右側太枠内に、排出係数を入力してください。原則、有効数字３桁以上で入力してください。</t>
        </r>
      </text>
    </comment>
    <comment ref="I608" authorId="0" shapeId="0">
      <text>
        <r>
          <rPr>
            <b/>
            <sz val="10"/>
            <color indexed="81"/>
            <rFont val="游ゴシック"/>
            <family val="3"/>
            <charset val="128"/>
          </rPr>
          <t>右側太枠内に、排出係数を入力してください。原則、有効数字３桁以上で入力してください。</t>
        </r>
      </text>
    </comment>
    <comment ref="S608" authorId="1" shapeId="0">
      <text>
        <r>
          <rPr>
            <b/>
            <sz val="9"/>
            <color indexed="81"/>
            <rFont val="游ゴシック"/>
            <family val="3"/>
            <charset val="128"/>
          </rPr>
          <t>基礎排出係数を入力してください。</t>
        </r>
      </text>
    </comment>
    <comment ref="F609" authorId="0" shapeId="0">
      <text>
        <r>
          <rPr>
            <b/>
            <sz val="10"/>
            <color indexed="81"/>
            <rFont val="游ゴシック"/>
            <family val="3"/>
            <charset val="128"/>
          </rPr>
          <t>原則、有効数字３桁以上で入力してください。</t>
        </r>
      </text>
    </comment>
    <comment ref="I609" authorId="0" shapeId="0">
      <text>
        <r>
          <rPr>
            <b/>
            <sz val="10"/>
            <color indexed="81"/>
            <rFont val="游ゴシック"/>
            <family val="3"/>
            <charset val="128"/>
          </rPr>
          <t>原則、有効数字３桁以上で入力してください。排出係数は右欄に入力してください。</t>
        </r>
      </text>
    </comment>
    <comment ref="F610" authorId="0" shapeId="0">
      <text>
        <r>
          <rPr>
            <b/>
            <sz val="10"/>
            <color indexed="81"/>
            <rFont val="游ゴシック"/>
            <family val="3"/>
            <charset val="128"/>
          </rPr>
          <t>原則、有効数字３桁以上で入力してください。</t>
        </r>
      </text>
    </comment>
    <comment ref="I610" authorId="0" shapeId="0">
      <text>
        <r>
          <rPr>
            <b/>
            <sz val="10"/>
            <color indexed="81"/>
            <rFont val="游ゴシック"/>
            <family val="3"/>
            <charset val="128"/>
          </rPr>
          <t>原則、有効数字３桁以上で入力してください。排出係数は右欄に入力してください。</t>
        </r>
      </text>
    </comment>
    <comment ref="F611" authorId="0" shapeId="0">
      <text>
        <r>
          <rPr>
            <b/>
            <sz val="10"/>
            <color indexed="81"/>
            <rFont val="游ゴシック"/>
            <family val="3"/>
            <charset val="128"/>
          </rPr>
          <t>原則、有効数字３桁以上で入力してください。</t>
        </r>
      </text>
    </comment>
    <comment ref="I611" authorId="0" shapeId="0">
      <text>
        <r>
          <rPr>
            <b/>
            <sz val="10"/>
            <color indexed="81"/>
            <rFont val="游ゴシック"/>
            <family val="3"/>
            <charset val="128"/>
          </rPr>
          <t>原則、有効数字３桁以上で入力してください。排出係数は右欄に入力してください。</t>
        </r>
      </text>
    </comment>
    <comment ref="F612" authorId="0" shapeId="0">
      <text>
        <r>
          <rPr>
            <b/>
            <sz val="10"/>
            <color indexed="81"/>
            <rFont val="游ゴシック"/>
            <family val="3"/>
            <charset val="128"/>
          </rPr>
          <t>原則、有効数字３桁以上で入力してください。</t>
        </r>
      </text>
    </comment>
    <comment ref="I612" authorId="0" shapeId="0">
      <text>
        <r>
          <rPr>
            <b/>
            <sz val="10"/>
            <color indexed="81"/>
            <rFont val="游ゴシック"/>
            <family val="3"/>
            <charset val="128"/>
          </rPr>
          <t>原則、有効数字３桁以上で入力してください。排出係数は右欄に入力してください。</t>
        </r>
      </text>
    </comment>
    <comment ref="F613" authorId="0" shapeId="0">
      <text>
        <r>
          <rPr>
            <b/>
            <sz val="10"/>
            <color indexed="81"/>
            <rFont val="游ゴシック"/>
            <family val="3"/>
            <charset val="128"/>
          </rPr>
          <t>原則、有効数字３桁以上で入力してください。</t>
        </r>
      </text>
    </comment>
    <comment ref="I613" authorId="0" shapeId="0">
      <text>
        <r>
          <rPr>
            <b/>
            <sz val="10"/>
            <color indexed="81"/>
            <rFont val="游ゴシック"/>
            <family val="3"/>
            <charset val="128"/>
          </rPr>
          <t>原則、有効数字３桁以上で入力してください。排出係数は右欄に入力してください。</t>
        </r>
      </text>
    </comment>
    <comment ref="S613" authorId="1" shapeId="0">
      <text>
        <r>
          <rPr>
            <b/>
            <sz val="9"/>
            <color indexed="81"/>
            <rFont val="游ゴシック"/>
            <family val="3"/>
            <charset val="128"/>
          </rPr>
          <t>排出係数を入力してください。</t>
        </r>
      </text>
    </comment>
    <comment ref="O617" authorId="2" shapeId="0">
      <text>
        <r>
          <rPr>
            <b/>
            <sz val="11"/>
            <color indexed="10"/>
            <rFont val="游ゴシック"/>
            <family val="3"/>
            <charset val="128"/>
          </rPr>
          <t>電力事業者名、排出係数、買電量をこの表の太枠内に上から順に入力してください！</t>
        </r>
      </text>
    </comment>
    <comment ref="F619" authorId="2" shapeId="0">
      <text>
        <r>
          <rPr>
            <b/>
            <sz val="10"/>
            <color indexed="81"/>
            <rFont val="游ゴシック"/>
            <family val="3"/>
            <charset val="128"/>
          </rPr>
          <t>右側太枠内に電気事業者名、排出係数、買電量を入力してください。</t>
        </r>
      </text>
    </comment>
    <comment ref="P619" authorId="2" shapeId="0">
      <text>
        <r>
          <rPr>
            <b/>
            <sz val="9"/>
            <color indexed="81"/>
            <rFont val="游ゴシック"/>
            <family val="3"/>
            <charset val="128"/>
          </rPr>
          <t>電気事業者名を入力してください。</t>
        </r>
      </text>
    </comment>
    <comment ref="R619" authorId="2" shapeId="0">
      <text>
        <r>
          <rPr>
            <b/>
            <sz val="9"/>
            <color indexed="81"/>
            <rFont val="游ゴシック"/>
            <family val="3"/>
            <charset val="128"/>
          </rPr>
          <t>基礎排出係数を入力してください。</t>
        </r>
      </text>
    </comment>
    <comment ref="T619" authorId="2" shapeId="0">
      <text>
        <r>
          <rPr>
            <b/>
            <sz val="9"/>
            <color indexed="81"/>
            <rFont val="游ゴシック"/>
            <family val="3"/>
            <charset val="128"/>
          </rPr>
          <t>原則、有効数字３桁以上で記入してください。</t>
        </r>
      </text>
    </comment>
    <comment ref="P620" authorId="2" shapeId="0">
      <text>
        <r>
          <rPr>
            <b/>
            <sz val="9"/>
            <color indexed="81"/>
            <rFont val="游ゴシック"/>
            <family val="3"/>
            <charset val="128"/>
          </rPr>
          <t>電気事業者名を入力してください。</t>
        </r>
      </text>
    </comment>
    <comment ref="R620" authorId="2" shapeId="0">
      <text>
        <r>
          <rPr>
            <b/>
            <sz val="9"/>
            <color indexed="81"/>
            <rFont val="游ゴシック"/>
            <family val="3"/>
            <charset val="128"/>
          </rPr>
          <t>基礎排出係数を入力してください。</t>
        </r>
      </text>
    </comment>
    <comment ref="T620" authorId="2" shapeId="0">
      <text>
        <r>
          <rPr>
            <b/>
            <sz val="9"/>
            <color indexed="81"/>
            <rFont val="游ゴシック"/>
            <family val="3"/>
            <charset val="128"/>
          </rPr>
          <t>原則、有効数字３桁以上で記入してください。</t>
        </r>
      </text>
    </comment>
    <comment ref="P621" authorId="2" shapeId="0">
      <text>
        <r>
          <rPr>
            <b/>
            <sz val="9"/>
            <color indexed="81"/>
            <rFont val="游ゴシック"/>
            <family val="3"/>
            <charset val="128"/>
          </rPr>
          <t>電気事業者名を入力してください。</t>
        </r>
      </text>
    </comment>
    <comment ref="R621" authorId="2" shapeId="0">
      <text>
        <r>
          <rPr>
            <b/>
            <sz val="9"/>
            <color indexed="81"/>
            <rFont val="游ゴシック"/>
            <family val="3"/>
            <charset val="128"/>
          </rPr>
          <t>基礎排出係数を入力してください。</t>
        </r>
      </text>
    </comment>
    <comment ref="T621" authorId="2" shapeId="0">
      <text>
        <r>
          <rPr>
            <b/>
            <sz val="9"/>
            <color indexed="81"/>
            <rFont val="游ゴシック"/>
            <family val="3"/>
            <charset val="128"/>
          </rPr>
          <t>原則、有効数字３桁以上で記入してください。</t>
        </r>
      </text>
    </comment>
    <comment ref="P622" authorId="2" shapeId="0">
      <text>
        <r>
          <rPr>
            <b/>
            <sz val="9"/>
            <color indexed="81"/>
            <rFont val="游ゴシック"/>
            <family val="3"/>
            <charset val="128"/>
          </rPr>
          <t>電気事業者名を入力してください。</t>
        </r>
      </text>
    </comment>
    <comment ref="R622" authorId="2" shapeId="0">
      <text>
        <r>
          <rPr>
            <b/>
            <sz val="9"/>
            <color indexed="81"/>
            <rFont val="游ゴシック"/>
            <family val="3"/>
            <charset val="128"/>
          </rPr>
          <t>基礎排出係数を入力してください。</t>
        </r>
      </text>
    </comment>
    <comment ref="T622" authorId="2" shapeId="0">
      <text>
        <r>
          <rPr>
            <b/>
            <sz val="9"/>
            <color indexed="81"/>
            <rFont val="游ゴシック"/>
            <family val="3"/>
            <charset val="128"/>
          </rPr>
          <t>原則、有効数字３桁以上で記入してください。</t>
        </r>
      </text>
    </comment>
    <comment ref="F626" authorId="0" shapeId="0">
      <text>
        <r>
          <rPr>
            <b/>
            <sz val="10"/>
            <color indexed="81"/>
            <rFont val="游ゴシック"/>
            <family val="3"/>
            <charset val="128"/>
          </rPr>
          <t>右側太枠内に、排出係数を入力してください。原則、有効数字３桁以上で入力してください。</t>
        </r>
      </text>
    </comment>
    <comment ref="R626" authorId="0" shapeId="0">
      <text>
        <r>
          <rPr>
            <b/>
            <sz val="9"/>
            <color indexed="81"/>
            <rFont val="游ゴシック"/>
            <family val="3"/>
            <charset val="128"/>
          </rPr>
          <t>排出係数を入力してください。</t>
        </r>
      </text>
    </comment>
    <comment ref="F627" authorId="0" shapeId="0">
      <text>
        <r>
          <rPr>
            <b/>
            <sz val="10"/>
            <color indexed="81"/>
            <rFont val="游ゴシック"/>
            <family val="3"/>
            <charset val="128"/>
          </rPr>
          <t>右側太枠内に、排出係数を入力してください。原則、有効数字３桁以上で入力してください。</t>
        </r>
      </text>
    </comment>
    <comment ref="R627" authorId="0" shapeId="0">
      <text>
        <r>
          <rPr>
            <b/>
            <sz val="9"/>
            <color indexed="81"/>
            <rFont val="游ゴシック"/>
            <family val="3"/>
            <charset val="128"/>
          </rPr>
          <t>排出係数を入力してください。</t>
        </r>
      </text>
    </comment>
    <comment ref="F628" authorId="0" shapeId="0">
      <text>
        <r>
          <rPr>
            <b/>
            <sz val="10"/>
            <color indexed="81"/>
            <rFont val="游ゴシック"/>
            <family val="3"/>
            <charset val="128"/>
          </rPr>
          <t>右側太枠内に、排出係数を入力してください。原則、有効数字３桁以上で入力してください。</t>
        </r>
      </text>
    </comment>
    <comment ref="R628" authorId="0" shapeId="0">
      <text>
        <r>
          <rPr>
            <b/>
            <sz val="9"/>
            <color indexed="81"/>
            <rFont val="游ゴシック"/>
            <family val="3"/>
            <charset val="128"/>
          </rPr>
          <t>排出係数を入力してください。</t>
        </r>
      </text>
    </comment>
    <comment ref="C629" authorId="1" shapeId="0">
      <text>
        <r>
          <rPr>
            <b/>
            <sz val="10"/>
            <color indexed="81"/>
            <rFont val="游ゴシック"/>
            <family val="3"/>
            <charset val="128"/>
          </rPr>
          <t>自営線はここに記載してください。</t>
        </r>
      </text>
    </comment>
    <comment ref="F629" authorId="0" shapeId="0">
      <text>
        <r>
          <rPr>
            <b/>
            <sz val="10"/>
            <color indexed="81"/>
            <rFont val="游ゴシック"/>
            <family val="3"/>
            <charset val="128"/>
          </rPr>
          <t>右側太枠内に、排出係数を入力してください。原則、有効数字３桁以上で入力してください。</t>
        </r>
      </text>
    </comment>
    <comment ref="R629" authorId="0" shapeId="0">
      <text>
        <r>
          <rPr>
            <b/>
            <sz val="9"/>
            <color indexed="81"/>
            <rFont val="游ゴシック"/>
            <family val="3"/>
            <charset val="128"/>
          </rPr>
          <t>排出係数を入力してください。</t>
        </r>
      </text>
    </comment>
    <comment ref="F630" authorId="0" shapeId="0">
      <text>
        <r>
          <rPr>
            <b/>
            <sz val="10"/>
            <color indexed="81"/>
            <rFont val="游ゴシック"/>
            <family val="3"/>
            <charset val="128"/>
          </rPr>
          <t>原則、有効数字３桁以上で入力してください。</t>
        </r>
      </text>
    </comment>
    <comment ref="I630" authorId="0" shapeId="0">
      <text>
        <r>
          <rPr>
            <b/>
            <sz val="10"/>
            <color indexed="81"/>
            <rFont val="游ゴシック"/>
            <family val="3"/>
            <charset val="128"/>
          </rPr>
          <t>原則、有効数字３桁以上で入力してください。排出係数は右欄に入力してください。</t>
        </r>
      </text>
    </comment>
    <comment ref="F631" authorId="0" shapeId="0">
      <text>
        <r>
          <rPr>
            <b/>
            <sz val="10"/>
            <color indexed="81"/>
            <rFont val="游ゴシック"/>
            <family val="3"/>
            <charset val="128"/>
          </rPr>
          <t>原則、有効数字３桁以上で入力してください。</t>
        </r>
      </text>
    </comment>
    <comment ref="I631" authorId="0" shapeId="0">
      <text>
        <r>
          <rPr>
            <b/>
            <sz val="10"/>
            <color indexed="81"/>
            <rFont val="游ゴシック"/>
            <family val="3"/>
            <charset val="128"/>
          </rPr>
          <t>原則、有効数字３桁以上で入力してください。排出係数は右欄に入力してください。</t>
        </r>
      </text>
    </comment>
    <comment ref="F632" authorId="0" shapeId="0">
      <text>
        <r>
          <rPr>
            <b/>
            <sz val="10"/>
            <color indexed="81"/>
            <rFont val="游ゴシック"/>
            <family val="3"/>
            <charset val="128"/>
          </rPr>
          <t>原則、有効数字３桁以上で入力してください。</t>
        </r>
      </text>
    </comment>
    <comment ref="I632" authorId="0" shapeId="0">
      <text>
        <r>
          <rPr>
            <b/>
            <sz val="10"/>
            <color indexed="81"/>
            <rFont val="游ゴシック"/>
            <family val="3"/>
            <charset val="128"/>
          </rPr>
          <t>原則、有効数字３桁以上で入力してください。排出係数は右欄に入力してください。</t>
        </r>
      </text>
    </comment>
    <comment ref="F633" authorId="0" shapeId="0">
      <text>
        <r>
          <rPr>
            <b/>
            <sz val="10"/>
            <color indexed="81"/>
            <rFont val="游ゴシック"/>
            <family val="3"/>
            <charset val="128"/>
          </rPr>
          <t>原則、有効数字３桁以上で入力してください。</t>
        </r>
      </text>
    </comment>
    <comment ref="I633" authorId="0" shapeId="0">
      <text>
        <r>
          <rPr>
            <b/>
            <sz val="10"/>
            <color indexed="81"/>
            <rFont val="游ゴシック"/>
            <family val="3"/>
            <charset val="128"/>
          </rPr>
          <t>原則、有効数字３桁以上で入力してください。排出係数は右欄に入力してください。</t>
        </r>
      </text>
    </comment>
    <comment ref="F634" authorId="0" shapeId="0">
      <text>
        <r>
          <rPr>
            <b/>
            <sz val="10"/>
            <color indexed="81"/>
            <rFont val="游ゴシック"/>
            <family val="3"/>
            <charset val="128"/>
          </rPr>
          <t>原則、有効数字３桁以上で入力してください。</t>
        </r>
      </text>
    </comment>
    <comment ref="I634" authorId="0" shapeId="0">
      <text>
        <r>
          <rPr>
            <b/>
            <sz val="10"/>
            <color indexed="81"/>
            <rFont val="游ゴシック"/>
            <family val="3"/>
            <charset val="128"/>
          </rPr>
          <t>原則、有効数字３桁以上で入力してください。排出係数は右欄に入力してください。</t>
        </r>
      </text>
    </comment>
    <comment ref="R634" authorId="1" shapeId="0">
      <text>
        <r>
          <rPr>
            <b/>
            <sz val="9"/>
            <color indexed="81"/>
            <rFont val="游ゴシック"/>
            <family val="3"/>
            <charset val="128"/>
          </rPr>
          <t>排出係数を入力してください。</t>
        </r>
      </text>
    </comment>
    <comment ref="F635" authorId="0" shapeId="0">
      <text>
        <r>
          <rPr>
            <b/>
            <sz val="10"/>
            <color indexed="81"/>
            <rFont val="游ゴシック"/>
            <family val="3"/>
            <charset val="128"/>
          </rPr>
          <t>原則、有効数字３桁以上で入力してください。</t>
        </r>
      </text>
    </comment>
    <comment ref="I635" authorId="0" shapeId="0">
      <text>
        <r>
          <rPr>
            <b/>
            <sz val="10"/>
            <color indexed="81"/>
            <rFont val="游ゴシック"/>
            <family val="3"/>
            <charset val="128"/>
          </rPr>
          <t>原則、有効数字３桁以上で入力してください。排出係数は右欄に入力してください。</t>
        </r>
      </text>
    </comment>
    <comment ref="R635" authorId="1" shapeId="0">
      <text>
        <r>
          <rPr>
            <b/>
            <sz val="9"/>
            <color indexed="81"/>
            <rFont val="游ゴシック"/>
            <family val="3"/>
            <charset val="128"/>
          </rPr>
          <t>排出係数を入力してください。</t>
        </r>
      </text>
    </comment>
    <comment ref="B640" authorId="0" shapeId="0">
      <text>
        <r>
          <rPr>
            <b/>
            <sz val="9"/>
            <color indexed="81"/>
            <rFont val="游ゴシック"/>
            <family val="3"/>
            <charset val="128"/>
          </rPr>
          <t>計算に用いた単位発熱量・排出係数を右表から変更した場合など、何の数値を用いたかを記載してください。</t>
        </r>
      </text>
    </comment>
  </commentList>
</comments>
</file>

<file path=xl/sharedStrings.xml><?xml version="1.0" encoding="utf-8"?>
<sst xmlns="http://schemas.openxmlformats.org/spreadsheetml/2006/main" count="2784" uniqueCount="165">
  <si>
    <t>【別表６】</t>
    <phoneticPr fontId="3"/>
  </si>
  <si>
    <t>（令和</t>
    <rPh sb="1" eb="3">
      <t>レイワ</t>
    </rPh>
    <phoneticPr fontId="3"/>
  </si>
  <si>
    <t>年度）</t>
    <rPh sb="0" eb="2">
      <t>ネンド</t>
    </rPh>
    <phoneticPr fontId="3"/>
  </si>
  <si>
    <t>事業所名</t>
    <rPh sb="0" eb="2">
      <t>ジギョウ</t>
    </rPh>
    <rPh sb="2" eb="3">
      <t>ショ</t>
    </rPh>
    <rPh sb="3" eb="4">
      <t>メイ</t>
    </rPh>
    <phoneticPr fontId="3"/>
  </si>
  <si>
    <t>エネルギーの種類</t>
  </si>
  <si>
    <t>エネルギー使用量</t>
  </si>
  <si>
    <t>販売されたエネルギーの量</t>
  </si>
  <si>
    <t>H=E-G</t>
    <phoneticPr fontId="3"/>
  </si>
  <si>
    <t>二酸化炭素排出量</t>
    <phoneticPr fontId="3"/>
  </si>
  <si>
    <t>変更根拠必要</t>
    <rPh sb="0" eb="2">
      <t>ヘンコウ</t>
    </rPh>
    <rPh sb="2" eb="4">
      <t>コンキョ</t>
    </rPh>
    <rPh sb="4" eb="6">
      <t>ヒツヨウ</t>
    </rPh>
    <phoneticPr fontId="3"/>
  </si>
  <si>
    <t>単位発熱量</t>
  </si>
  <si>
    <t>排出係数</t>
    <rPh sb="0" eb="2">
      <t>ハイシュツ</t>
    </rPh>
    <rPh sb="2" eb="4">
      <t>ケイスウ</t>
    </rPh>
    <phoneticPr fontId="3"/>
  </si>
  <si>
    <t>数値</t>
  </si>
  <si>
    <t>単位</t>
  </si>
  <si>
    <t>熱量(GJ)</t>
  </si>
  <si>
    <t>単位</t>
    <phoneticPr fontId="3"/>
  </si>
  <si>
    <t>D</t>
    <phoneticPr fontId="3"/>
  </si>
  <si>
    <t>E=D×C</t>
    <phoneticPr fontId="3"/>
  </si>
  <si>
    <t>F</t>
    <phoneticPr fontId="3"/>
  </si>
  <si>
    <t>G=F×C</t>
    <phoneticPr fontId="3"/>
  </si>
  <si>
    <t>(GJ)</t>
    <phoneticPr fontId="3"/>
  </si>
  <si>
    <r>
      <t>(t-CO</t>
    </r>
    <r>
      <rPr>
        <vertAlign val="subscript"/>
        <sz val="10.5"/>
        <rFont val="ＭＳ 明朝"/>
        <family val="1"/>
        <charset val="128"/>
      </rPr>
      <t>2</t>
    </r>
    <r>
      <rPr>
        <sz val="10.5"/>
        <rFont val="ＭＳ 明朝"/>
        <family val="1"/>
        <charset val="128"/>
      </rPr>
      <t>)</t>
    </r>
    <phoneticPr fontId="3"/>
  </si>
  <si>
    <t>Ｃ</t>
  </si>
  <si>
    <t>化石燃料</t>
    <rPh sb="0" eb="2">
      <t>カセキ</t>
    </rPh>
    <phoneticPr fontId="3"/>
  </si>
  <si>
    <t>原油（コンデンセートを除く）</t>
    <phoneticPr fontId="3"/>
  </si>
  <si>
    <t>kL</t>
  </si>
  <si>
    <t>GJ/kL</t>
  </si>
  <si>
    <t>t-C/GJ</t>
    <phoneticPr fontId="3"/>
  </si>
  <si>
    <t>ｔ-C/GJ</t>
  </si>
  <si>
    <t>原油のうちコンデンセート(NGL)</t>
  </si>
  <si>
    <t>t-C/GJ</t>
  </si>
  <si>
    <t>揮発油（ガソリン）</t>
  </si>
  <si>
    <t>ナフサ</t>
  </si>
  <si>
    <t>ジェット燃料</t>
    <rPh sb="4" eb="6">
      <t>ネンリョウ</t>
    </rPh>
    <phoneticPr fontId="3"/>
  </si>
  <si>
    <t>灯油</t>
    <rPh sb="0" eb="2">
      <t>トウユ</t>
    </rPh>
    <phoneticPr fontId="3"/>
  </si>
  <si>
    <t>軽油</t>
  </si>
  <si>
    <t>A重油</t>
  </si>
  <si>
    <t>B･C重油</t>
  </si>
  <si>
    <t>石油アスファルト</t>
  </si>
  <si>
    <t>ｔ</t>
  </si>
  <si>
    <t>GJ/ｔ</t>
  </si>
  <si>
    <t>石油コークス</t>
  </si>
  <si>
    <t>石油ガス</t>
  </si>
  <si>
    <t>液化石油ガス(LPG)</t>
  </si>
  <si>
    <t>GJ/ｔ</t>
    <phoneticPr fontId="3"/>
  </si>
  <si>
    <t>石油系炭化水素ガス</t>
  </si>
  <si>
    <r>
      <t>千m</t>
    </r>
    <r>
      <rPr>
        <vertAlign val="superscript"/>
        <sz val="10.5"/>
        <rFont val="ＭＳ 明朝"/>
        <family val="1"/>
        <charset val="128"/>
      </rPr>
      <t>3</t>
    </r>
    <phoneticPr fontId="3"/>
  </si>
  <si>
    <t>GJ/千m3</t>
  </si>
  <si>
    <r>
      <t>GJ/千m</t>
    </r>
    <r>
      <rPr>
        <vertAlign val="superscript"/>
        <sz val="10.5"/>
        <rFont val="メイリオ"/>
        <family val="3"/>
        <charset val="128"/>
      </rPr>
      <t>3</t>
    </r>
    <phoneticPr fontId="3"/>
  </si>
  <si>
    <t>可燃性
天然ガス</t>
    <phoneticPr fontId="3"/>
  </si>
  <si>
    <t>液化天然ガス(LNG)</t>
  </si>
  <si>
    <t>GJ/t</t>
  </si>
  <si>
    <t>GJ/t</t>
    <phoneticPr fontId="3"/>
  </si>
  <si>
    <t>その他可燃性天然ガス</t>
  </si>
  <si>
    <t>石炭</t>
  </si>
  <si>
    <t>輸入原料炭</t>
    <rPh sb="0" eb="2">
      <t>ユニュウ</t>
    </rPh>
    <phoneticPr fontId="3"/>
  </si>
  <si>
    <t>コークス用原料炭</t>
    <rPh sb="4" eb="5">
      <t>ヨウ</t>
    </rPh>
    <phoneticPr fontId="3"/>
  </si>
  <si>
    <t>吹込用原料炭</t>
    <rPh sb="0" eb="2">
      <t>フキコ</t>
    </rPh>
    <rPh sb="2" eb="3">
      <t>ヨウ</t>
    </rPh>
    <phoneticPr fontId="3"/>
  </si>
  <si>
    <t>輸入一般炭</t>
    <rPh sb="0" eb="2">
      <t>ユニュウ</t>
    </rPh>
    <phoneticPr fontId="3"/>
  </si>
  <si>
    <t>国産一般炭</t>
    <rPh sb="0" eb="2">
      <t>コクサン</t>
    </rPh>
    <phoneticPr fontId="3"/>
  </si>
  <si>
    <t>輸入無煙炭</t>
    <rPh sb="0" eb="2">
      <t>ユニュウ</t>
    </rPh>
    <phoneticPr fontId="3"/>
  </si>
  <si>
    <t>石炭コークス</t>
  </si>
  <si>
    <t>コールタール</t>
  </si>
  <si>
    <t>コークス炉ガス</t>
  </si>
  <si>
    <t>高炉ガス</t>
  </si>
  <si>
    <t>発電用高炉ガス</t>
    <rPh sb="0" eb="3">
      <t>ハツデンヨウ</t>
    </rPh>
    <phoneticPr fontId="3"/>
  </si>
  <si>
    <t>転炉ガス</t>
  </si>
  <si>
    <t>その他の
燃料</t>
    <rPh sb="2" eb="3">
      <t>タ</t>
    </rPh>
    <rPh sb="5" eb="7">
      <t>ネンリョウ</t>
    </rPh>
    <phoneticPr fontId="3"/>
  </si>
  <si>
    <t>小計 ①</t>
    <phoneticPr fontId="3"/>
  </si>
  <si>
    <t>H=D-F</t>
    <phoneticPr fontId="3"/>
  </si>
  <si>
    <t>単位</t>
    <rPh sb="0" eb="2">
      <t>タンイ</t>
    </rPh>
    <phoneticPr fontId="3"/>
  </si>
  <si>
    <r>
      <t>(千m</t>
    </r>
    <r>
      <rPr>
        <vertAlign val="superscript"/>
        <sz val="10.5"/>
        <rFont val="ＭＳ 明朝"/>
        <family val="1"/>
        <charset val="128"/>
      </rPr>
      <t>3</t>
    </r>
    <r>
      <rPr>
        <sz val="10.5"/>
        <rFont val="ＭＳ 明朝"/>
        <family val="1"/>
        <charset val="128"/>
      </rPr>
      <t>)</t>
    </r>
    <phoneticPr fontId="3"/>
  </si>
  <si>
    <r>
      <rPr>
        <u/>
        <sz val="10.5"/>
        <rFont val="メイリオ"/>
        <family val="3"/>
        <charset val="128"/>
      </rPr>
      <t>都市ガスの排出係数</t>
    </r>
    <r>
      <rPr>
        <sz val="10.5"/>
        <rFont val="メイリオ"/>
        <family val="3"/>
        <charset val="128"/>
      </rPr>
      <t>は、各自入力ください。</t>
    </r>
    <rPh sb="0" eb="2">
      <t>トシ</t>
    </rPh>
    <rPh sb="5" eb="9">
      <t>ハイシュツケイスウ</t>
    </rPh>
    <rPh sb="11" eb="13">
      <t>カクジ</t>
    </rPh>
    <rPh sb="13" eb="15">
      <t>ニュウリョク</t>
    </rPh>
    <phoneticPr fontId="3"/>
  </si>
  <si>
    <t>ガス事業者名</t>
    <rPh sb="2" eb="6">
      <t>ジギョウシャメイ</t>
    </rPh>
    <phoneticPr fontId="3"/>
  </si>
  <si>
    <t>都市ガス</t>
    <phoneticPr fontId="3"/>
  </si>
  <si>
    <r>
      <t>t-CO2/千m</t>
    </r>
    <r>
      <rPr>
        <vertAlign val="superscript"/>
        <sz val="10.5"/>
        <rFont val="メイリオ"/>
        <family val="3"/>
        <charset val="128"/>
      </rPr>
      <t>3</t>
    </r>
    <rPh sb="6" eb="7">
      <t>セン</t>
    </rPh>
    <phoneticPr fontId="3"/>
  </si>
  <si>
    <t>小計 ②</t>
    <phoneticPr fontId="3"/>
  </si>
  <si>
    <t>非化石燃料</t>
    <rPh sb="0" eb="3">
      <t>ヒカセキ</t>
    </rPh>
    <rPh sb="3" eb="5">
      <t>ネンリョウ</t>
    </rPh>
    <phoneticPr fontId="3"/>
  </si>
  <si>
    <t>黒液</t>
    <rPh sb="0" eb="2">
      <t>コクエキ</t>
    </rPh>
    <phoneticPr fontId="3"/>
  </si>
  <si>
    <t>木材</t>
    <rPh sb="0" eb="2">
      <t>モクザイ</t>
    </rPh>
    <phoneticPr fontId="3"/>
  </si>
  <si>
    <t>木質廃材</t>
    <rPh sb="0" eb="4">
      <t>モクシツハイザイ</t>
    </rPh>
    <phoneticPr fontId="3"/>
  </si>
  <si>
    <t>バイオエタノール</t>
    <phoneticPr fontId="3"/>
  </si>
  <si>
    <t>バイオディーゼル</t>
    <phoneticPr fontId="3"/>
  </si>
  <si>
    <t>バイオガス</t>
    <phoneticPr fontId="3"/>
  </si>
  <si>
    <t>その他バイオマス</t>
    <rPh sb="2" eb="3">
      <t>タ</t>
    </rPh>
    <phoneticPr fontId="3"/>
  </si>
  <si>
    <t>ＲＤＦ</t>
    <phoneticPr fontId="3"/>
  </si>
  <si>
    <t>ＲＰＦ</t>
    <phoneticPr fontId="3"/>
  </si>
  <si>
    <t>廃タイヤ</t>
    <rPh sb="0" eb="1">
      <t>ハイ</t>
    </rPh>
    <phoneticPr fontId="3"/>
  </si>
  <si>
    <t>廃プラスチック(一廃)</t>
    <rPh sb="0" eb="1">
      <t>ハイ</t>
    </rPh>
    <rPh sb="8" eb="9">
      <t>イチ</t>
    </rPh>
    <rPh sb="9" eb="10">
      <t>ハイ</t>
    </rPh>
    <phoneticPr fontId="3"/>
  </si>
  <si>
    <t>廃プラスチック(産廃)</t>
    <rPh sb="0" eb="1">
      <t>ハイ</t>
    </rPh>
    <rPh sb="8" eb="10">
      <t>サンパイ</t>
    </rPh>
    <rPh sb="9" eb="10">
      <t>ハイ</t>
    </rPh>
    <phoneticPr fontId="3"/>
  </si>
  <si>
    <t>廃油</t>
    <rPh sb="0" eb="2">
      <t>ハイユ</t>
    </rPh>
    <phoneticPr fontId="3"/>
  </si>
  <si>
    <t>廃棄物ガス</t>
    <rPh sb="0" eb="3">
      <t>ハイキブツ</t>
    </rPh>
    <phoneticPr fontId="3"/>
  </si>
  <si>
    <t>混合廃材</t>
    <rPh sb="0" eb="4">
      <t>コンゴウハイザイ</t>
    </rPh>
    <phoneticPr fontId="3"/>
  </si>
  <si>
    <t>水素</t>
    <rPh sb="0" eb="2">
      <t>スイソ</t>
    </rPh>
    <phoneticPr fontId="3"/>
  </si>
  <si>
    <t>アンモニア</t>
    <phoneticPr fontId="3"/>
  </si>
  <si>
    <t>その他の
非化石燃料</t>
    <rPh sb="2" eb="3">
      <t>タ</t>
    </rPh>
    <rPh sb="5" eb="8">
      <t>ヒカセキ</t>
    </rPh>
    <rPh sb="8" eb="10">
      <t>ネンリョウ</t>
    </rPh>
    <phoneticPr fontId="3"/>
  </si>
  <si>
    <t>小計　③</t>
    <rPh sb="0" eb="2">
      <t>ショウケイ</t>
    </rPh>
    <phoneticPr fontId="3"/>
  </si>
  <si>
    <t>F</t>
  </si>
  <si>
    <t>(GJ)</t>
  </si>
  <si>
    <t>熱</t>
  </si>
  <si>
    <t>他者から購入した熱</t>
    <rPh sb="0" eb="2">
      <t>タシャ</t>
    </rPh>
    <rPh sb="4" eb="6">
      <t>コウニュウ</t>
    </rPh>
    <rPh sb="8" eb="9">
      <t>ネツ</t>
    </rPh>
    <phoneticPr fontId="3"/>
  </si>
  <si>
    <t>産業用蒸気</t>
  </si>
  <si>
    <t>GJ</t>
    <phoneticPr fontId="3"/>
  </si>
  <si>
    <t>GJ</t>
  </si>
  <si>
    <r>
      <t>t-CO</t>
    </r>
    <r>
      <rPr>
        <vertAlign val="subscript"/>
        <sz val="10.5"/>
        <rFont val="メイリオ"/>
        <family val="3"/>
        <charset val="128"/>
      </rPr>
      <t>2</t>
    </r>
    <r>
      <rPr>
        <sz val="10.5"/>
        <rFont val="メイリオ"/>
        <family val="3"/>
        <charset val="128"/>
      </rPr>
      <t>/GJ</t>
    </r>
    <phoneticPr fontId="3"/>
  </si>
  <si>
    <r>
      <t>ｔ-CO</t>
    </r>
    <r>
      <rPr>
        <vertAlign val="subscript"/>
        <sz val="10.5"/>
        <rFont val="メイリオ"/>
        <family val="3"/>
        <charset val="128"/>
      </rPr>
      <t>２</t>
    </r>
    <r>
      <rPr>
        <sz val="10.5"/>
        <rFont val="メイリオ"/>
        <family val="3"/>
        <charset val="128"/>
      </rPr>
      <t>/GJ</t>
    </r>
  </si>
  <si>
    <t>産業用以外の蒸気</t>
  </si>
  <si>
    <t>温水</t>
  </si>
  <si>
    <t>冷水</t>
  </si>
  <si>
    <t>その他</t>
    <phoneticPr fontId="3"/>
  </si>
  <si>
    <t>その他使用した熱</t>
    <rPh sb="3" eb="5">
      <t>シヨウ</t>
    </rPh>
    <rPh sb="7" eb="8">
      <t>ネツ</t>
    </rPh>
    <phoneticPr fontId="3"/>
  </si>
  <si>
    <t>地熱</t>
    <rPh sb="0" eb="2">
      <t>チネツ</t>
    </rPh>
    <phoneticPr fontId="3"/>
  </si>
  <si>
    <t>温泉熱</t>
    <rPh sb="0" eb="3">
      <t>オンセンネツ</t>
    </rPh>
    <phoneticPr fontId="3"/>
  </si>
  <si>
    <t>太陽熱</t>
    <rPh sb="0" eb="3">
      <t>タイヨウネツ</t>
    </rPh>
    <phoneticPr fontId="3"/>
  </si>
  <si>
    <t>雪氷熱</t>
    <rPh sb="0" eb="1">
      <t>ユキ</t>
    </rPh>
    <rPh sb="1" eb="2">
      <t>コオリ</t>
    </rPh>
    <rPh sb="2" eb="3">
      <t>ネツ</t>
    </rPh>
    <phoneticPr fontId="3"/>
  </si>
  <si>
    <t>その他</t>
    <rPh sb="2" eb="3">
      <t>タ</t>
    </rPh>
    <phoneticPr fontId="3"/>
  </si>
  <si>
    <t>小計 ④</t>
    <phoneticPr fontId="3"/>
  </si>
  <si>
    <t>H=D-F</t>
  </si>
  <si>
    <t>電気事業者からの買電</t>
    <rPh sb="0" eb="5">
      <t>デンキジギョウシャ</t>
    </rPh>
    <rPh sb="8" eb="10">
      <t>バイデン</t>
    </rPh>
    <phoneticPr fontId="3"/>
  </si>
  <si>
    <t>No.</t>
    <phoneticPr fontId="3"/>
  </si>
  <si>
    <t>電気事業者名</t>
    <rPh sb="0" eb="2">
      <t>デンキ</t>
    </rPh>
    <rPh sb="2" eb="5">
      <t>ジギョウシャ</t>
    </rPh>
    <rPh sb="5" eb="6">
      <t>メイ</t>
    </rPh>
    <phoneticPr fontId="3"/>
  </si>
  <si>
    <t>実数値</t>
    <rPh sb="0" eb="2">
      <t>ジッスウ</t>
    </rPh>
    <rPh sb="2" eb="3">
      <t>チ</t>
    </rPh>
    <phoneticPr fontId="3"/>
  </si>
  <si>
    <r>
      <t>CO</t>
    </r>
    <r>
      <rPr>
        <vertAlign val="subscript"/>
        <sz val="10.5"/>
        <rFont val="メイリオ"/>
        <family val="3"/>
        <charset val="128"/>
      </rPr>
      <t>2</t>
    </r>
    <r>
      <rPr>
        <sz val="10.5"/>
        <rFont val="メイリオ"/>
        <family val="3"/>
        <charset val="128"/>
      </rPr>
      <t>排出量</t>
    </r>
    <rPh sb="3" eb="5">
      <t>ハイシュツ</t>
    </rPh>
    <rPh sb="5" eb="6">
      <t>リョウ</t>
    </rPh>
    <phoneticPr fontId="3"/>
  </si>
  <si>
    <t>(千kWh)</t>
  </si>
  <si>
    <r>
      <t>(t‐CO</t>
    </r>
    <r>
      <rPr>
        <vertAlign val="subscript"/>
        <sz val="10.5"/>
        <color theme="1"/>
        <rFont val="メイリオ"/>
        <family val="3"/>
        <charset val="128"/>
      </rPr>
      <t>2</t>
    </r>
    <r>
      <rPr>
        <sz val="10.5"/>
        <color theme="1"/>
        <rFont val="メイリオ"/>
        <family val="3"/>
        <charset val="128"/>
      </rPr>
      <t>/kWh）</t>
    </r>
    <phoneticPr fontId="3"/>
  </si>
  <si>
    <t>（千kWh）</t>
    <rPh sb="1" eb="2">
      <t>セン</t>
    </rPh>
    <phoneticPr fontId="3"/>
  </si>
  <si>
    <t>（t-CO2）</t>
    <phoneticPr fontId="3"/>
  </si>
  <si>
    <t>電気</t>
  </si>
  <si>
    <t>千kWh</t>
    <phoneticPr fontId="3"/>
  </si>
  <si>
    <t>合計</t>
    <rPh sb="0" eb="2">
      <t>ゴウケイ</t>
    </rPh>
    <phoneticPr fontId="3"/>
  </si>
  <si>
    <t>電気のうち、上記以外の買電、自家発電</t>
    <rPh sb="0" eb="2">
      <t>デンキ</t>
    </rPh>
    <rPh sb="6" eb="10">
      <t>ジョウキイガイ</t>
    </rPh>
    <rPh sb="11" eb="13">
      <t>バイデン</t>
    </rPh>
    <rPh sb="14" eb="18">
      <t>ジカハツデン</t>
    </rPh>
    <phoneticPr fontId="3"/>
  </si>
  <si>
    <t>排出係数</t>
    <rPh sb="0" eb="4">
      <t>ハイシュツケイスウ</t>
    </rPh>
    <phoneticPr fontId="3"/>
  </si>
  <si>
    <r>
      <t>(t-CO</t>
    </r>
    <r>
      <rPr>
        <vertAlign val="subscript"/>
        <sz val="10.5"/>
        <color theme="1"/>
        <rFont val="メイリオ"/>
        <family val="3"/>
        <charset val="128"/>
      </rPr>
      <t>2</t>
    </r>
    <r>
      <rPr>
        <sz val="10.5"/>
        <color theme="1"/>
        <rFont val="メイリオ"/>
        <family val="3"/>
        <charset val="128"/>
      </rPr>
      <t>/kWh)</t>
    </r>
    <phoneticPr fontId="3"/>
  </si>
  <si>
    <t>上記以外の買電</t>
    <rPh sb="0" eb="4">
      <t>ジョウキイガイ</t>
    </rPh>
    <rPh sb="5" eb="7">
      <t>バイデン</t>
    </rPh>
    <phoneticPr fontId="3"/>
  </si>
  <si>
    <t>オフサイト型PPA</t>
    <rPh sb="5" eb="6">
      <t>ガタ</t>
    </rPh>
    <phoneticPr fontId="3"/>
  </si>
  <si>
    <t>自己託送(非燃料由来の非化石電気)</t>
    <rPh sb="0" eb="4">
      <t>ジコタクソウ</t>
    </rPh>
    <rPh sb="5" eb="6">
      <t>ヒ</t>
    </rPh>
    <rPh sb="6" eb="8">
      <t>ネンリョウ</t>
    </rPh>
    <rPh sb="8" eb="10">
      <t>ユライ</t>
    </rPh>
    <rPh sb="11" eb="14">
      <t>ヒカセキ</t>
    </rPh>
    <rPh sb="14" eb="16">
      <t>デンキ</t>
    </rPh>
    <phoneticPr fontId="3"/>
  </si>
  <si>
    <t>自己託送（非燃料由来の非化石電気）</t>
    <rPh sb="0" eb="4">
      <t>ジコタクソウ</t>
    </rPh>
    <rPh sb="5" eb="6">
      <t>ヒ</t>
    </rPh>
    <rPh sb="6" eb="8">
      <t>ネンリョウ</t>
    </rPh>
    <rPh sb="8" eb="10">
      <t>ユライ</t>
    </rPh>
    <rPh sb="11" eb="12">
      <t>ヒ</t>
    </rPh>
    <rPh sb="12" eb="14">
      <t>カセキ</t>
    </rPh>
    <rPh sb="14" eb="16">
      <t>デンキ</t>
    </rPh>
    <phoneticPr fontId="3"/>
  </si>
  <si>
    <t>上記以外の自己託送</t>
    <rPh sb="0" eb="4">
      <t>ジョウキイガイ</t>
    </rPh>
    <rPh sb="5" eb="9">
      <t>ジコタクソウ</t>
    </rPh>
    <phoneticPr fontId="3"/>
  </si>
  <si>
    <t>自己託送</t>
    <rPh sb="0" eb="4">
      <t>ジコタクソウ</t>
    </rPh>
    <phoneticPr fontId="3"/>
  </si>
  <si>
    <t>自家発電</t>
    <rPh sb="0" eb="4">
      <t>ジカハツデン</t>
    </rPh>
    <phoneticPr fontId="3"/>
  </si>
  <si>
    <t>太陽光</t>
    <rPh sb="0" eb="3">
      <t>タイヨウコウ</t>
    </rPh>
    <phoneticPr fontId="3"/>
  </si>
  <si>
    <t>風力</t>
    <rPh sb="0" eb="2">
      <t>フウリョク</t>
    </rPh>
    <phoneticPr fontId="3"/>
  </si>
  <si>
    <t>水力</t>
    <rPh sb="0" eb="2">
      <t>スイリョク</t>
    </rPh>
    <phoneticPr fontId="3"/>
  </si>
  <si>
    <t>その他(非燃料由来の非化石)</t>
    <rPh sb="2" eb="3">
      <t>タ</t>
    </rPh>
    <rPh sb="4" eb="9">
      <t>ヒネンリョウユライ</t>
    </rPh>
    <rPh sb="10" eb="13">
      <t>ヒカセキ</t>
    </rPh>
    <phoneticPr fontId="3"/>
  </si>
  <si>
    <t>自家発電（その他（非燃料由来の非化石））</t>
    <rPh sb="0" eb="4">
      <t>ジカハツデン</t>
    </rPh>
    <rPh sb="7" eb="8">
      <t>タ</t>
    </rPh>
    <rPh sb="9" eb="14">
      <t>ヒネンリョウユライ</t>
    </rPh>
    <rPh sb="15" eb="16">
      <t>ヒ</t>
    </rPh>
    <rPh sb="16" eb="18">
      <t>カセキ</t>
    </rPh>
    <phoneticPr fontId="3"/>
  </si>
  <si>
    <t>自家発電（その他）</t>
    <rPh sb="0" eb="4">
      <t>ジカハツデン</t>
    </rPh>
    <rPh sb="7" eb="8">
      <t>タ</t>
    </rPh>
    <phoneticPr fontId="3"/>
  </si>
  <si>
    <t>小計 ⑤</t>
    <phoneticPr fontId="3"/>
  </si>
  <si>
    <r>
      <t>合計 (t-CO</t>
    </r>
    <r>
      <rPr>
        <vertAlign val="subscript"/>
        <sz val="10.5"/>
        <rFont val="ＭＳ 明朝"/>
        <family val="1"/>
        <charset val="128"/>
      </rPr>
      <t>2</t>
    </r>
    <r>
      <rPr>
        <sz val="10.5"/>
        <rFont val="ＭＳ 明朝"/>
        <family val="1"/>
        <charset val="128"/>
      </rPr>
      <t>)  ➅＝①＋②＋③＋④＋⑤</t>
    </r>
    <phoneticPr fontId="3"/>
  </si>
  <si>
    <r>
      <t>電気事業者・排出係数(t-CO</t>
    </r>
    <r>
      <rPr>
        <vertAlign val="subscript"/>
        <sz val="10.5"/>
        <rFont val="ＭＳ 明朝"/>
        <family val="1"/>
        <charset val="128"/>
      </rPr>
      <t>2</t>
    </r>
    <r>
      <rPr>
        <sz val="10.5"/>
        <rFont val="ＭＳ 明朝"/>
        <family val="1"/>
        <charset val="128"/>
      </rPr>
      <t>/kWh)：</t>
    </r>
    <rPh sb="0" eb="2">
      <t>デンキ</t>
    </rPh>
    <rPh sb="2" eb="5">
      <t>ジギョウシャ</t>
    </rPh>
    <rPh sb="6" eb="8">
      <t>ハイシュツ</t>
    </rPh>
    <rPh sb="8" eb="10">
      <t>ケイスウ</t>
    </rPh>
    <phoneticPr fontId="3"/>
  </si>
  <si>
    <t>←色付きセルのみ入力してください。</t>
    <rPh sb="1" eb="3">
      <t>イロツ</t>
    </rPh>
    <rPh sb="8" eb="10">
      <t>ニュウリョク</t>
    </rPh>
    <phoneticPr fontId="3"/>
  </si>
  <si>
    <t xml:space="preserve">単位発熱量及び排出係数を変更するときは、この表の数値を変更してください。
</t>
    <rPh sb="0" eb="2">
      <t>タンイ</t>
    </rPh>
    <rPh sb="2" eb="4">
      <t>ハツネツ</t>
    </rPh>
    <rPh sb="4" eb="5">
      <t>リョウ</t>
    </rPh>
    <rPh sb="5" eb="6">
      <t>オヨ</t>
    </rPh>
    <rPh sb="7" eb="9">
      <t>ハイシュツ</t>
    </rPh>
    <rPh sb="9" eb="11">
      <t>ケイスウ</t>
    </rPh>
    <rPh sb="22" eb="23">
      <t>ヒョウ</t>
    </rPh>
    <rPh sb="24" eb="26">
      <t>スウチ</t>
    </rPh>
    <phoneticPr fontId="3"/>
  </si>
  <si>
    <t>数値を変更し、【変更根拠必要】欄に○が表示された場合は、</t>
    <rPh sb="0" eb="2">
      <t>スウチ</t>
    </rPh>
    <rPh sb="3" eb="5">
      <t>ヘンコウ</t>
    </rPh>
    <rPh sb="8" eb="10">
      <t>ヘンコウ</t>
    </rPh>
    <rPh sb="10" eb="12">
      <t>コンキョ</t>
    </rPh>
    <rPh sb="12" eb="14">
      <t>ヒツヨウ</t>
    </rPh>
    <rPh sb="15" eb="16">
      <t>ラン</t>
    </rPh>
    <rPh sb="19" eb="21">
      <t>ヒョウジ</t>
    </rPh>
    <rPh sb="24" eb="26">
      <t>バアイ</t>
    </rPh>
    <phoneticPr fontId="3"/>
  </si>
  <si>
    <t>変更した根拠を別途添付してください。</t>
    <rPh sb="0" eb="2">
      <t>ヘンコウ</t>
    </rPh>
    <phoneticPr fontId="3"/>
  </si>
  <si>
    <r>
      <rPr>
        <u/>
        <sz val="10.5"/>
        <rFont val="メイリオ"/>
        <family val="3"/>
        <charset val="128"/>
      </rPr>
      <t>産業用以外の蒸気、温水、冷水の排出係数</t>
    </r>
    <r>
      <rPr>
        <sz val="10.5"/>
        <rFont val="メイリオ"/>
        <family val="3"/>
        <charset val="128"/>
      </rPr>
      <t>は、各自入力ください。その他使用した熱で、販売した量がある場合は排出係数を入力してください。</t>
    </r>
    <rPh sb="0" eb="3">
      <t>サンギョウヨウ</t>
    </rPh>
    <rPh sb="3" eb="5">
      <t>イガイ</t>
    </rPh>
    <rPh sb="6" eb="8">
      <t>ジョウキ</t>
    </rPh>
    <rPh sb="9" eb="11">
      <t>オンスイ</t>
    </rPh>
    <rPh sb="12" eb="14">
      <t>レイスイ</t>
    </rPh>
    <rPh sb="15" eb="19">
      <t>ハイシュツケイスウ</t>
    </rPh>
    <rPh sb="21" eb="23">
      <t>カクジ</t>
    </rPh>
    <rPh sb="23" eb="25">
      <t>ニュウリョク</t>
    </rPh>
    <rPh sb="40" eb="42">
      <t>ハンバイ</t>
    </rPh>
    <rPh sb="44" eb="45">
      <t>リョウ</t>
    </rPh>
    <rPh sb="48" eb="50">
      <t>バアイ</t>
    </rPh>
    <rPh sb="51" eb="55">
      <t>ハイシュツケイスウ</t>
    </rPh>
    <rPh sb="56" eb="58">
      <t>ニュウリョク</t>
    </rPh>
    <phoneticPr fontId="3"/>
  </si>
  <si>
    <r>
      <t>電気事業者からの買電（</t>
    </r>
    <r>
      <rPr>
        <u/>
        <sz val="10.5"/>
        <rFont val="メイリオ"/>
        <family val="3"/>
        <charset val="128"/>
      </rPr>
      <t>電気事業者の排出係数</t>
    </r>
    <r>
      <rPr>
        <sz val="10.5"/>
        <rFont val="メイリオ"/>
        <family val="3"/>
        <charset val="128"/>
      </rPr>
      <t>は、各自入力ください。）</t>
    </r>
    <rPh sb="0" eb="5">
      <t>デンキジギョウシャ</t>
    </rPh>
    <rPh sb="8" eb="10">
      <t>バイデン</t>
    </rPh>
    <rPh sb="23" eb="25">
      <t>カクジ</t>
    </rPh>
    <rPh sb="25" eb="27">
      <t>ニュウリョク</t>
    </rPh>
    <phoneticPr fontId="3"/>
  </si>
  <si>
    <t>電気のうち、上記以外の買電、自家発電（排出係数は、各自入力ください。）</t>
    <rPh sb="0" eb="2">
      <t>デンキ</t>
    </rPh>
    <rPh sb="6" eb="10">
      <t>ジョウキイガイ</t>
    </rPh>
    <rPh sb="11" eb="13">
      <t>バイデン</t>
    </rPh>
    <rPh sb="14" eb="18">
      <t>ジカハツデン</t>
    </rPh>
    <rPh sb="25" eb="27">
      <t>カクジ</t>
    </rPh>
    <rPh sb="27" eb="29">
      <t>ニュウリョク</t>
    </rPh>
    <phoneticPr fontId="3"/>
  </si>
  <si>
    <t>上記以外の買電（オフサイト型PPA）</t>
    <rPh sb="0" eb="4">
      <t>ジョウキイガイ</t>
    </rPh>
    <rPh sb="5" eb="7">
      <t>バイデン</t>
    </rPh>
    <rPh sb="13" eb="14">
      <t>ガタ</t>
    </rPh>
    <phoneticPr fontId="3"/>
  </si>
  <si>
    <t>上記以外の買電（自己託送（非燃料由来の非化石電気））</t>
    <rPh sb="0" eb="4">
      <t>ジョウキイガイ</t>
    </rPh>
    <rPh sb="5" eb="7">
      <t>バイデン</t>
    </rPh>
    <rPh sb="8" eb="12">
      <t>ジコタクソウ</t>
    </rPh>
    <rPh sb="13" eb="14">
      <t>ヒ</t>
    </rPh>
    <rPh sb="14" eb="16">
      <t>ネンリョウ</t>
    </rPh>
    <rPh sb="16" eb="18">
      <t>ユライ</t>
    </rPh>
    <rPh sb="19" eb="20">
      <t>ヒ</t>
    </rPh>
    <rPh sb="20" eb="22">
      <t>カセキ</t>
    </rPh>
    <rPh sb="22" eb="24">
      <t>デンキ</t>
    </rPh>
    <phoneticPr fontId="3"/>
  </si>
  <si>
    <t>上記以外の買電（上記以外の自己託送）</t>
    <rPh sb="0" eb="4">
      <t>ジョウキイガイ</t>
    </rPh>
    <rPh sb="5" eb="7">
      <t>バイデン</t>
    </rPh>
    <rPh sb="8" eb="12">
      <t>ジョウキイガイ</t>
    </rPh>
    <rPh sb="13" eb="17">
      <t>ジコタクソウ</t>
    </rPh>
    <phoneticPr fontId="3"/>
  </si>
  <si>
    <t>上記以外の買電（その他）</t>
    <rPh sb="0" eb="4">
      <t>ジョウキイガイ</t>
    </rPh>
    <rPh sb="5" eb="7">
      <t>バイデン</t>
    </rPh>
    <rPh sb="10" eb="11">
      <t>タ</t>
    </rPh>
    <phoneticPr fontId="3"/>
  </si>
  <si>
    <t>ガス事業者、熱供給事業者、電気事業者の排出係数は毎年変更となります。</t>
    <rPh sb="2" eb="5">
      <t>ジギョウシャ</t>
    </rPh>
    <rPh sb="6" eb="7">
      <t>ネツ</t>
    </rPh>
    <rPh sb="7" eb="9">
      <t>キョウキュウ</t>
    </rPh>
    <rPh sb="9" eb="12">
      <t>ジギョウシャ</t>
    </rPh>
    <rPh sb="13" eb="15">
      <t>デンキ</t>
    </rPh>
    <rPh sb="15" eb="17">
      <t>ジギョウ</t>
    </rPh>
    <rPh sb="17" eb="18">
      <t>シャ</t>
    </rPh>
    <rPh sb="19" eb="21">
      <t>ハイシュツ</t>
    </rPh>
    <rPh sb="21" eb="23">
      <t>ケイスウ</t>
    </rPh>
    <rPh sb="24" eb="26">
      <t>マイトシ</t>
    </rPh>
    <rPh sb="26" eb="28">
      <t>ヘンコウ</t>
    </rPh>
    <phoneticPr fontId="3"/>
  </si>
  <si>
    <t>下記サイトで、提出年ごとに公表されているので確認してください。</t>
    <rPh sb="0" eb="2">
      <t>カキ</t>
    </rPh>
    <rPh sb="7" eb="9">
      <t>テイシュツ</t>
    </rPh>
    <rPh sb="9" eb="10">
      <t>ネン</t>
    </rPh>
    <rPh sb="13" eb="15">
      <t>コウヒョウ</t>
    </rPh>
    <rPh sb="22" eb="24">
      <t>カクニン</t>
    </rPh>
    <phoneticPr fontId="3"/>
  </si>
  <si>
    <t>https://ghg-santeikohyo.env.go.jp/calc</t>
    <phoneticPr fontId="3"/>
  </si>
  <si>
    <t>エネルギー管理指定工場等以外</t>
    <rPh sb="12" eb="14">
      <t>イガイ</t>
    </rPh>
    <phoneticPr fontId="3"/>
  </si>
  <si>
    <r>
      <t>t-CO</t>
    </r>
    <r>
      <rPr>
        <vertAlign val="subscript"/>
        <sz val="10.5"/>
        <rFont val="ＭＳ 明朝"/>
        <family val="1"/>
        <charset val="128"/>
      </rPr>
      <t>2</t>
    </r>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</si>
</sst>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_ "/>
    <numFmt numFmtId="177" formatCode="#,##0.0_ "/>
    <numFmt numFmtId="178" formatCode="0.0000"/>
    <numFmt numFmtId="179" formatCode="0.0"/>
    <numFmt numFmtId="180" formatCode="0.0_ "/>
    <numFmt numFmtId="181" formatCode="0.0000_ "/>
    <numFmt numFmtId="182" formatCode="0.000000"/>
    <numFmt numFmtId="183" formatCode="0.000;_頀"/>
  </numFmts>
  <fonts count="31">
    <font>
      <sz val="11"/>
      <name val="ＭＳ Ｐゴシック"/>
      <family val="3"/>
      <charset val="128"/>
    </font>
    <font>
      <sz val="11"/>
      <name val="ＭＳ Ｐゴシック"/>
      <family val="3"/>
      <charset val="128"/>
    </font>
    <font>
      <sz val="11"/>
      <name val="ＭＳ 明朝"/>
      <family val="1"/>
      <charset val="128"/>
    </font>
    <font>
      <sz val="6"/>
      <name val="ＭＳ Ｐゴシック"/>
      <family val="3"/>
      <charset val="128"/>
    </font>
    <font>
      <sz val="10.5"/>
      <name val="ＭＳ 明朝"/>
      <family val="1"/>
      <charset val="128"/>
    </font>
    <font>
      <b/>
      <u/>
      <sz val="12"/>
      <color rgb="FF990099"/>
      <name val="メイリオ"/>
      <family val="3"/>
      <charset val="128"/>
    </font>
    <font>
      <sz val="10.5"/>
      <name val="メイリオ"/>
      <family val="3"/>
      <charset val="128"/>
    </font>
    <font>
      <b/>
      <sz val="10.5"/>
      <color theme="1"/>
      <name val="メイリオ"/>
      <family val="3"/>
      <charset val="128"/>
    </font>
    <font>
      <sz val="10.5"/>
      <name val="ＭＳ Ｐゴシック"/>
      <family val="3"/>
      <charset val="128"/>
    </font>
    <font>
      <sz val="10"/>
      <name val="ＭＳ 明朝"/>
      <family val="1"/>
      <charset val="128"/>
    </font>
    <font>
      <vertAlign val="subscript"/>
      <sz val="10.5"/>
      <name val="ＭＳ 明朝"/>
      <family val="1"/>
      <charset val="128"/>
    </font>
    <font>
      <vertAlign val="superscript"/>
      <sz val="10.5"/>
      <name val="ＭＳ 明朝"/>
      <family val="1"/>
      <charset val="128"/>
    </font>
    <font>
      <vertAlign val="superscript"/>
      <sz val="10.5"/>
      <name val="メイリオ"/>
      <family val="3"/>
      <charset val="128"/>
    </font>
    <font>
      <sz val="10.5"/>
      <color theme="1"/>
      <name val="メイリオ"/>
      <family val="3"/>
      <charset val="128"/>
    </font>
    <font>
      <sz val="9.5"/>
      <name val="ＭＳ 明朝"/>
      <family val="1"/>
      <charset val="128"/>
    </font>
    <font>
      <u/>
      <sz val="10.5"/>
      <name val="メイリオ"/>
      <family val="3"/>
      <charset val="128"/>
    </font>
    <font>
      <sz val="8"/>
      <name val="ＭＳ 明朝"/>
      <family val="1"/>
      <charset val="128"/>
    </font>
    <font>
      <sz val="9"/>
      <name val="ＭＳ 明朝"/>
      <family val="1"/>
      <charset val="128"/>
    </font>
    <font>
      <vertAlign val="subscript"/>
      <sz val="10.5"/>
      <name val="メイリオ"/>
      <family val="3"/>
      <charset val="128"/>
    </font>
    <font>
      <sz val="9"/>
      <name val="メイリオ"/>
      <family val="3"/>
      <charset val="128"/>
    </font>
    <font>
      <vertAlign val="subscript"/>
      <sz val="10.5"/>
      <color theme="1"/>
      <name val="メイリオ"/>
      <family val="3"/>
      <charset val="128"/>
    </font>
    <font>
      <b/>
      <sz val="9"/>
      <name val="メイリオ"/>
      <family val="3"/>
      <charset val="128"/>
    </font>
    <font>
      <sz val="9"/>
      <color theme="1"/>
      <name val="メイリオ"/>
      <family val="3"/>
      <charset val="128"/>
    </font>
    <font>
      <sz val="6"/>
      <color theme="1"/>
      <name val="メイリオ"/>
      <family val="3"/>
      <charset val="128"/>
    </font>
    <font>
      <b/>
      <sz val="8"/>
      <name val="メイリオ"/>
      <family val="3"/>
      <charset val="128"/>
    </font>
    <font>
      <b/>
      <sz val="6"/>
      <color theme="1"/>
      <name val="メイリオ"/>
      <family val="3"/>
      <charset val="128"/>
    </font>
    <font>
      <b/>
      <sz val="10"/>
      <color indexed="81"/>
      <name val="游ゴシック"/>
      <family val="3"/>
      <charset val="128"/>
    </font>
    <font>
      <b/>
      <sz val="9"/>
      <color indexed="81"/>
      <name val="游ゴシック"/>
      <family val="3"/>
      <charset val="128"/>
    </font>
    <font>
      <sz val="9"/>
      <color indexed="81"/>
      <name val="MS P ゴシック"/>
      <family val="3"/>
      <charset val="128"/>
    </font>
    <font>
      <b/>
      <sz val="11"/>
      <color indexed="10"/>
      <name val="游ゴシック"/>
      <family val="3"/>
      <charset val="128"/>
    </font>
    <font>
      <b/>
      <sz val="10.5"/>
      <color indexed="81"/>
      <name val="游ゴシック"/>
      <family val="3"/>
      <charset val="128"/>
    </font>
  </fonts>
  <fills count="6">
    <fill>
      <patternFill patternType="none"/>
    </fill>
    <fill>
      <patternFill patternType="gray125"/>
    </fill>
    <fill>
      <patternFill patternType="solid">
        <fgColor theme="5" tint="0.59999389629810485"/>
        <bgColor indexed="64"/>
      </patternFill>
    </fill>
    <fill>
      <patternFill patternType="solid">
        <fgColor rgb="FFD4E5F4"/>
        <bgColor indexed="64"/>
      </patternFill>
    </fill>
    <fill>
      <patternFill patternType="solid">
        <fgColor indexed="43"/>
        <bgColor indexed="64"/>
      </patternFill>
    </fill>
    <fill>
      <patternFill patternType="solid">
        <fgColor theme="4" tint="0.59999389629810485"/>
        <bgColor indexed="64"/>
      </patternFill>
    </fill>
  </fills>
  <borders count="6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ck">
        <color indexed="64"/>
      </bottom>
      <diagonal/>
    </border>
    <border>
      <left/>
      <right/>
      <top style="thick">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style="thin">
        <color indexed="64"/>
      </right>
      <top/>
      <bottom style="thin">
        <color indexed="64"/>
      </bottom>
      <diagonal style="thin">
        <color indexed="64"/>
      </diagonal>
    </border>
    <border>
      <left style="thick">
        <color indexed="64"/>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style="thick">
        <color indexed="64"/>
      </left>
      <right/>
      <top/>
      <bottom/>
      <diagonal/>
    </border>
    <border diagonalUp="1">
      <left style="thin">
        <color indexed="64"/>
      </left>
      <right style="thin">
        <color indexed="64"/>
      </right>
      <top style="thin">
        <color indexed="64"/>
      </top>
      <bottom style="thin">
        <color indexed="64"/>
      </bottom>
      <diagonal style="thin">
        <color indexed="64"/>
      </diagonal>
    </border>
    <border>
      <left style="thick">
        <color indexed="64"/>
      </left>
      <right/>
      <top style="thick">
        <color indexed="64"/>
      </top>
      <bottom/>
      <diagonal/>
    </border>
    <border>
      <left style="thick">
        <color indexed="64"/>
      </left>
      <right/>
      <top style="thin">
        <color indexed="64"/>
      </top>
      <bottom style="thin">
        <color indexed="64"/>
      </bottom>
      <diagonal/>
    </border>
    <border>
      <left style="thick">
        <color indexed="64"/>
      </left>
      <right style="thin">
        <color indexed="64"/>
      </right>
      <top style="thin">
        <color indexed="64"/>
      </top>
      <bottom/>
      <diagonal/>
    </border>
    <border>
      <left style="thin">
        <color indexed="64"/>
      </left>
      <right style="thick">
        <color indexed="64"/>
      </right>
      <top style="thin">
        <color indexed="64"/>
      </top>
      <bottom/>
      <diagonal/>
    </border>
    <border>
      <left/>
      <right/>
      <top style="thick">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style="thin">
        <color indexed="64"/>
      </top>
      <bottom style="thick">
        <color indexed="64"/>
      </bottom>
      <diagonal/>
    </border>
    <border>
      <left style="thin">
        <color indexed="64"/>
      </left>
      <right style="thin">
        <color indexed="64"/>
      </right>
      <top style="thick">
        <color indexed="64"/>
      </top>
      <bottom style="thin">
        <color indexed="64"/>
      </bottom>
      <diagonal/>
    </border>
    <border>
      <left/>
      <right style="thin">
        <color indexed="64"/>
      </right>
      <top/>
      <bottom/>
      <diagonal/>
    </border>
    <border>
      <left style="thin">
        <color indexed="64"/>
      </left>
      <right style="thick">
        <color indexed="64"/>
      </right>
      <top style="thick">
        <color indexed="64"/>
      </top>
      <bottom style="thin">
        <color indexed="64"/>
      </bottom>
      <diagonal/>
    </border>
    <border diagonalUp="1">
      <left style="thin">
        <color indexed="64"/>
      </left>
      <right style="thin">
        <color indexed="64"/>
      </right>
      <top/>
      <bottom/>
      <diagonal style="thin">
        <color indexed="64"/>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style="thin">
        <color indexed="64"/>
      </left>
      <right/>
      <top style="thick">
        <color indexed="64"/>
      </top>
      <bottom/>
      <diagonal/>
    </border>
    <border>
      <left/>
      <right style="thin">
        <color indexed="64"/>
      </right>
      <top style="thin">
        <color indexed="64"/>
      </top>
      <bottom style="thick">
        <color indexed="64"/>
      </bottom>
      <diagonal/>
    </border>
    <border>
      <left/>
      <right style="thick">
        <color indexed="64"/>
      </right>
      <top style="thin">
        <color indexed="64"/>
      </top>
      <bottom style="thin">
        <color indexed="64"/>
      </bottom>
      <diagonal/>
    </border>
    <border>
      <left style="thick">
        <color indexed="64"/>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n">
        <color indexed="64"/>
      </top>
      <bottom/>
      <diagonal/>
    </border>
    <border>
      <left/>
      <right style="thick">
        <color indexed="64"/>
      </right>
      <top style="thin">
        <color indexed="64"/>
      </top>
      <bottom/>
      <diagonal/>
    </border>
    <border>
      <left/>
      <right style="thin">
        <color indexed="64"/>
      </right>
      <top style="thick">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378">
    <xf numFmtId="0" fontId="0" fillId="0" borderId="0" xfId="0">
      <alignment vertical="center"/>
    </xf>
    <xf numFmtId="0" fontId="2" fillId="0" borderId="0" xfId="0" applyFont="1" applyBorder="1" applyProtection="1">
      <alignment vertical="center"/>
    </xf>
    <xf numFmtId="0" fontId="4" fillId="0" borderId="0" xfId="0" applyFont="1" applyBorder="1" applyProtection="1">
      <alignment vertical="center"/>
    </xf>
    <xf numFmtId="0" fontId="4" fillId="0" borderId="0" xfId="0" applyFont="1" applyProtection="1">
      <alignment vertical="center"/>
    </xf>
    <xf numFmtId="0" fontId="4" fillId="0" borderId="0" xfId="0" applyFont="1" applyFill="1" applyBorder="1" applyAlignment="1" applyProtection="1">
      <alignment vertical="center"/>
    </xf>
    <xf numFmtId="0" fontId="5" fillId="0" borderId="0" xfId="0" applyFont="1" applyProtection="1">
      <alignment vertical="center"/>
    </xf>
    <xf numFmtId="0" fontId="6" fillId="0" borderId="0" xfId="0" applyFont="1" applyProtection="1">
      <alignment vertical="center"/>
    </xf>
    <xf numFmtId="0" fontId="6" fillId="0" borderId="0" xfId="0" applyFont="1" applyAlignment="1" applyProtection="1">
      <alignment vertical="center" shrinkToFit="1"/>
    </xf>
    <xf numFmtId="0" fontId="4" fillId="0" borderId="0" xfId="0" applyFont="1" applyFill="1" applyBorder="1" applyProtection="1">
      <alignment vertical="center"/>
    </xf>
    <xf numFmtId="0" fontId="4" fillId="0" borderId="0" xfId="0" applyFont="1" applyFill="1" applyProtection="1">
      <alignment vertical="center"/>
    </xf>
    <xf numFmtId="0" fontId="6" fillId="0" borderId="0" xfId="0" applyFont="1" applyFill="1" applyProtection="1">
      <alignment vertical="center"/>
    </xf>
    <xf numFmtId="0" fontId="7" fillId="0" borderId="0" xfId="0" applyFont="1" applyAlignment="1" applyProtection="1">
      <alignment vertical="center"/>
    </xf>
    <xf numFmtId="0" fontId="4" fillId="0" borderId="0" xfId="0" applyFont="1" applyFill="1" applyBorder="1" applyAlignment="1" applyProtection="1">
      <alignment horizontal="right" vertical="center"/>
    </xf>
    <xf numFmtId="0" fontId="4" fillId="0" borderId="0" xfId="0" applyFont="1" applyFill="1" applyBorder="1" applyAlignment="1" applyProtection="1">
      <alignment horizontal="center" vertical="center" shrinkToFit="1"/>
    </xf>
    <xf numFmtId="0" fontId="4" fillId="0" borderId="0" xfId="0" applyFont="1" applyFill="1" applyBorder="1" applyAlignment="1" applyProtection="1">
      <alignment horizontal="left" vertical="center"/>
    </xf>
    <xf numFmtId="0" fontId="8" fillId="0" borderId="0" xfId="0" applyFont="1" applyProtection="1">
      <alignment vertical="center"/>
    </xf>
    <xf numFmtId="0" fontId="7" fillId="0" borderId="0" xfId="0" applyFont="1" applyProtection="1">
      <alignment vertical="center"/>
    </xf>
    <xf numFmtId="0" fontId="4" fillId="0" borderId="4" xfId="0" applyFont="1" applyFill="1" applyBorder="1" applyAlignment="1" applyProtection="1">
      <alignment horizontal="right" vertical="center"/>
    </xf>
    <xf numFmtId="0" fontId="4" fillId="0" borderId="4" xfId="0" applyFont="1" applyFill="1" applyBorder="1" applyProtection="1">
      <alignment vertical="center"/>
    </xf>
    <xf numFmtId="0" fontId="4" fillId="0" borderId="4" xfId="0" applyFont="1" applyFill="1" applyBorder="1" applyAlignment="1" applyProtection="1">
      <alignment horizontal="left" vertical="center"/>
    </xf>
    <xf numFmtId="0" fontId="4" fillId="0" borderId="2" xfId="0" applyFont="1" applyFill="1" applyBorder="1" applyAlignment="1" applyProtection="1">
      <alignment horizontal="left" vertical="center"/>
    </xf>
    <xf numFmtId="0" fontId="4" fillId="0" borderId="4" xfId="0" applyFont="1" applyFill="1" applyBorder="1" applyAlignment="1" applyProtection="1">
      <alignment vertical="center"/>
    </xf>
    <xf numFmtId="0" fontId="6" fillId="0" borderId="0" xfId="0" applyFont="1" applyBorder="1" applyAlignment="1" applyProtection="1">
      <alignment horizontal="center" vertical="center" wrapText="1"/>
    </xf>
    <xf numFmtId="0" fontId="4" fillId="0" borderId="6" xfId="0" applyFont="1" applyBorder="1" applyAlignment="1" applyProtection="1">
      <alignment horizontal="center" vertical="center" wrapText="1"/>
    </xf>
    <xf numFmtId="0" fontId="6" fillId="0" borderId="6" xfId="0" applyFont="1" applyBorder="1" applyAlignment="1" applyProtection="1">
      <alignment horizontal="center" vertical="center" wrapText="1"/>
    </xf>
    <xf numFmtId="0" fontId="4" fillId="0" borderId="8" xfId="0" applyFont="1" applyBorder="1" applyAlignment="1" applyProtection="1">
      <alignment horizontal="center" vertical="center" wrapText="1"/>
    </xf>
    <xf numFmtId="0" fontId="4" fillId="0" borderId="7" xfId="0" applyFont="1" applyBorder="1" applyAlignment="1" applyProtection="1">
      <alignment horizontal="center" vertical="center" wrapText="1"/>
    </xf>
    <xf numFmtId="0" fontId="6" fillId="0" borderId="8" xfId="0" applyFont="1" applyBorder="1" applyAlignment="1" applyProtection="1">
      <alignment horizontal="center" vertical="center" wrapText="1"/>
    </xf>
    <xf numFmtId="0" fontId="4" fillId="2" borderId="5" xfId="0" applyNumberFormat="1" applyFont="1" applyFill="1" applyBorder="1" applyAlignment="1" applyProtection="1">
      <alignment shrinkToFit="1"/>
      <protection locked="0"/>
    </xf>
    <xf numFmtId="0" fontId="4" fillId="0" borderId="5" xfId="0" applyFont="1" applyBorder="1" applyAlignment="1" applyProtection="1">
      <alignment horizontal="center" shrinkToFit="1"/>
    </xf>
    <xf numFmtId="176" fontId="4" fillId="0" borderId="5" xfId="0" applyNumberFormat="1" applyFont="1" applyBorder="1" applyAlignment="1" applyProtection="1">
      <alignment horizontal="right" shrinkToFit="1"/>
    </xf>
    <xf numFmtId="0" fontId="4" fillId="2" borderId="5" xfId="0" applyNumberFormat="1" applyFont="1" applyFill="1" applyBorder="1" applyAlignment="1" applyProtection="1">
      <alignment horizontal="right" shrinkToFit="1"/>
      <protection locked="0"/>
    </xf>
    <xf numFmtId="176" fontId="4" fillId="0" borderId="5" xfId="0" applyNumberFormat="1" applyFont="1" applyBorder="1" applyAlignment="1" applyProtection="1">
      <alignment shrinkToFit="1"/>
    </xf>
    <xf numFmtId="177" fontId="4" fillId="0" borderId="5" xfId="0" applyNumberFormat="1" applyFont="1" applyBorder="1" applyAlignment="1" applyProtection="1">
      <alignment shrinkToFit="1"/>
    </xf>
    <xf numFmtId="177" fontId="6" fillId="0" borderId="0" xfId="0" applyNumberFormat="1" applyFont="1" applyBorder="1" applyAlignment="1" applyProtection="1">
      <alignment horizontal="right" wrapText="1"/>
    </xf>
    <xf numFmtId="0" fontId="6" fillId="0" borderId="5" xfId="0" applyFont="1" applyBorder="1" applyAlignment="1" applyProtection="1">
      <alignment horizontal="center" vertical="center"/>
    </xf>
    <xf numFmtId="0" fontId="6" fillId="3" borderId="5" xfId="0" applyFont="1" applyFill="1" applyBorder="1" applyAlignment="1" applyProtection="1">
      <alignment horizontal="right" vertical="center" wrapText="1"/>
      <protection locked="0"/>
    </xf>
    <xf numFmtId="0" fontId="6" fillId="0" borderId="1" xfId="0" applyFont="1" applyBorder="1" applyAlignment="1" applyProtection="1">
      <alignment horizontal="center" vertical="center" shrinkToFit="1"/>
      <protection locked="0"/>
    </xf>
    <xf numFmtId="0" fontId="6" fillId="0" borderId="1" xfId="0" applyFont="1" applyBorder="1" applyAlignment="1" applyProtection="1">
      <alignment horizontal="center" wrapText="1"/>
    </xf>
    <xf numFmtId="178" fontId="6" fillId="3" borderId="5" xfId="0" applyNumberFormat="1" applyFont="1" applyFill="1" applyBorder="1" applyAlignment="1" applyProtection="1">
      <alignment horizontal="right" vertical="center" wrapText="1"/>
      <protection locked="0"/>
    </xf>
    <xf numFmtId="0" fontId="6" fillId="0" borderId="5" xfId="0" applyFont="1" applyBorder="1" applyAlignment="1" applyProtection="1">
      <alignment horizontal="center" vertical="center" shrinkToFit="1"/>
      <protection locked="0"/>
    </xf>
    <xf numFmtId="0" fontId="6" fillId="0" borderId="5" xfId="0" applyFont="1" applyBorder="1" applyAlignment="1" applyProtection="1">
      <alignment horizontal="right" vertical="center" wrapText="1"/>
    </xf>
    <xf numFmtId="0" fontId="6" fillId="0" borderId="1" xfId="0" applyFont="1" applyBorder="1" applyAlignment="1" applyProtection="1">
      <alignment horizontal="center" vertical="center" wrapText="1"/>
    </xf>
    <xf numFmtId="178" fontId="6" fillId="0" borderId="5" xfId="0" applyNumberFormat="1" applyFont="1" applyBorder="1" applyAlignment="1" applyProtection="1">
      <alignment horizontal="right" vertical="center" wrapText="1"/>
    </xf>
    <xf numFmtId="0" fontId="6" fillId="0" borderId="5" xfId="0" applyFont="1" applyBorder="1" applyAlignment="1" applyProtection="1">
      <alignment horizontal="center" vertical="center" wrapText="1"/>
    </xf>
    <xf numFmtId="179" fontId="6" fillId="3" borderId="5" xfId="0" applyNumberFormat="1" applyFont="1" applyFill="1" applyBorder="1" applyAlignment="1" applyProtection="1">
      <alignment horizontal="right" vertical="center" wrapText="1"/>
      <protection locked="0"/>
    </xf>
    <xf numFmtId="179" fontId="6" fillId="0" borderId="5" xfId="0" applyNumberFormat="1" applyFont="1" applyBorder="1" applyAlignment="1" applyProtection="1">
      <alignment horizontal="right" vertical="center" wrapText="1"/>
    </xf>
    <xf numFmtId="180" fontId="6" fillId="3" borderId="5" xfId="0" applyNumberFormat="1" applyFont="1" applyFill="1" applyBorder="1" applyAlignment="1" applyProtection="1">
      <alignment horizontal="right" vertical="center" wrapText="1"/>
      <protection locked="0"/>
    </xf>
    <xf numFmtId="180" fontId="6" fillId="0" borderId="5" xfId="0" applyNumberFormat="1" applyFont="1" applyBorder="1" applyAlignment="1" applyProtection="1">
      <alignment horizontal="right" vertical="center" wrapText="1"/>
    </xf>
    <xf numFmtId="181" fontId="6" fillId="3" borderId="5" xfId="0" applyNumberFormat="1" applyFont="1" applyFill="1" applyBorder="1" applyAlignment="1" applyProtection="1">
      <alignment horizontal="right" vertical="center" wrapText="1"/>
      <protection locked="0"/>
    </xf>
    <xf numFmtId="181" fontId="6" fillId="0" borderId="5" xfId="0" applyNumberFormat="1" applyFont="1" applyFill="1" applyBorder="1" applyAlignment="1" applyProtection="1">
      <alignment horizontal="right" vertical="center" wrapText="1"/>
    </xf>
    <xf numFmtId="0" fontId="6" fillId="0" borderId="9" xfId="0" applyFont="1" applyBorder="1" applyProtection="1">
      <alignment vertical="center"/>
    </xf>
    <xf numFmtId="0" fontId="6" fillId="3" borderId="6" xfId="0" applyFont="1" applyFill="1" applyBorder="1" applyAlignment="1" applyProtection="1">
      <alignment horizontal="right" vertical="center" wrapText="1"/>
      <protection locked="0"/>
    </xf>
    <xf numFmtId="0" fontId="6" fillId="0" borderId="10" xfId="0" applyFont="1" applyBorder="1" applyAlignment="1" applyProtection="1">
      <alignment horizontal="center" wrapText="1"/>
    </xf>
    <xf numFmtId="178" fontId="6" fillId="3" borderId="6" xfId="0" applyNumberFormat="1" applyFont="1" applyFill="1" applyBorder="1" applyAlignment="1" applyProtection="1">
      <alignment horizontal="right" vertical="center" wrapText="1"/>
      <protection locked="0"/>
    </xf>
    <xf numFmtId="0" fontId="13" fillId="0" borderId="0" xfId="0" applyFont="1" applyBorder="1" applyAlignment="1" applyProtection="1">
      <alignment vertical="center" shrinkToFit="1"/>
    </xf>
    <xf numFmtId="0" fontId="6" fillId="0" borderId="0" xfId="0" applyFont="1" applyBorder="1" applyProtection="1">
      <alignment vertical="center"/>
    </xf>
    <xf numFmtId="178" fontId="6" fillId="0" borderId="6" xfId="0" applyNumberFormat="1" applyFont="1" applyBorder="1" applyAlignment="1" applyProtection="1">
      <alignment horizontal="right" vertical="center" wrapText="1"/>
    </xf>
    <xf numFmtId="0" fontId="4" fillId="2" borderId="5" xfId="0" applyFont="1" applyFill="1" applyBorder="1" applyAlignment="1" applyProtection="1">
      <alignment horizontal="center" shrinkToFit="1"/>
      <protection locked="0"/>
    </xf>
    <xf numFmtId="0" fontId="6" fillId="0" borderId="11" xfId="0" applyFont="1" applyBorder="1" applyProtection="1">
      <alignment vertical="center"/>
    </xf>
    <xf numFmtId="0" fontId="6" fillId="3" borderId="12" xfId="0" applyFont="1" applyFill="1" applyBorder="1" applyAlignment="1" applyProtection="1">
      <alignment horizontal="right" vertical="center" wrapText="1"/>
      <protection locked="0"/>
    </xf>
    <xf numFmtId="0" fontId="6" fillId="3" borderId="13" xfId="0" applyFont="1" applyFill="1" applyBorder="1" applyAlignment="1" applyProtection="1">
      <alignment horizontal="center" vertical="center" shrinkToFit="1"/>
      <protection locked="0"/>
    </xf>
    <xf numFmtId="0" fontId="6" fillId="0" borderId="11" xfId="0" applyFont="1" applyBorder="1" applyAlignment="1" applyProtection="1">
      <alignment horizontal="center" wrapText="1"/>
    </xf>
    <xf numFmtId="0" fontId="6" fillId="0" borderId="14" xfId="0" applyFont="1" applyBorder="1" applyProtection="1">
      <alignment vertical="center"/>
    </xf>
    <xf numFmtId="179" fontId="6" fillId="0" borderId="0" xfId="0" applyNumberFormat="1" applyFont="1" applyFill="1" applyBorder="1" applyAlignment="1" applyProtection="1">
      <alignment horizontal="right" wrapText="1"/>
    </xf>
    <xf numFmtId="0" fontId="6" fillId="0" borderId="0" xfId="0" applyFont="1" applyBorder="1" applyAlignment="1" applyProtection="1">
      <alignment horizontal="center" wrapText="1"/>
    </xf>
    <xf numFmtId="0" fontId="6" fillId="0" borderId="11" xfId="0" applyFont="1" applyBorder="1" applyAlignment="1" applyProtection="1">
      <alignment horizontal="right" wrapText="1"/>
    </xf>
    <xf numFmtId="0" fontId="6" fillId="3" borderId="15" xfId="0" applyFont="1" applyFill="1" applyBorder="1" applyAlignment="1" applyProtection="1">
      <alignment horizontal="right" vertical="center" wrapText="1"/>
      <protection locked="0"/>
    </xf>
    <xf numFmtId="0" fontId="6" fillId="3" borderId="16" xfId="0" applyFont="1" applyFill="1" applyBorder="1" applyAlignment="1" applyProtection="1">
      <alignment horizontal="center" vertical="center" shrinkToFit="1"/>
      <protection locked="0"/>
    </xf>
    <xf numFmtId="0" fontId="6" fillId="3" borderId="17" xfId="0" applyFont="1" applyFill="1" applyBorder="1" applyAlignment="1" applyProtection="1">
      <alignment horizontal="center" vertical="center" shrinkToFit="1"/>
      <protection locked="0"/>
    </xf>
    <xf numFmtId="0" fontId="6" fillId="0" borderId="0" xfId="0" applyFont="1" applyBorder="1" applyAlignment="1" applyProtection="1">
      <alignment horizontal="right" wrapText="1"/>
    </xf>
    <xf numFmtId="177" fontId="4" fillId="0" borderId="5" xfId="0" applyNumberFormat="1" applyFont="1" applyBorder="1" applyAlignment="1" applyProtection="1">
      <alignment horizontal="right" shrinkToFit="1"/>
    </xf>
    <xf numFmtId="0" fontId="6" fillId="0" borderId="18" xfId="0" applyFont="1" applyBorder="1" applyAlignment="1" applyProtection="1">
      <alignment horizontal="right" wrapText="1"/>
    </xf>
    <xf numFmtId="0" fontId="6" fillId="0" borderId="0" xfId="0" applyFont="1" applyBorder="1" applyAlignment="1" applyProtection="1">
      <alignment horizontal="center" shrinkToFit="1"/>
    </xf>
    <xf numFmtId="0" fontId="6" fillId="3" borderId="0" xfId="0" applyFont="1" applyFill="1" applyBorder="1" applyAlignment="1" applyProtection="1">
      <alignment horizontal="right" wrapText="1"/>
    </xf>
    <xf numFmtId="0" fontId="6" fillId="3" borderId="0" xfId="0" applyFont="1" applyFill="1" applyBorder="1" applyAlignment="1" applyProtection="1">
      <alignment horizontal="center" shrinkToFit="1"/>
    </xf>
    <xf numFmtId="0" fontId="4" fillId="0" borderId="8" xfId="0" applyFont="1" applyBorder="1" applyAlignment="1" applyProtection="1">
      <alignment horizontal="center" shrinkToFit="1"/>
    </xf>
    <xf numFmtId="0" fontId="6" fillId="0" borderId="0" xfId="0" applyFont="1" applyBorder="1" applyAlignment="1" applyProtection="1">
      <alignment vertical="center"/>
    </xf>
    <xf numFmtId="0" fontId="6" fillId="0" borderId="32" xfId="0" applyFont="1" applyBorder="1" applyProtection="1">
      <alignment vertical="center"/>
    </xf>
    <xf numFmtId="176" fontId="4" fillId="0" borderId="33" xfId="0" applyNumberFormat="1" applyFont="1" applyBorder="1" applyAlignment="1" applyProtection="1">
      <alignment horizontal="right" shrinkToFit="1"/>
    </xf>
    <xf numFmtId="176" fontId="4" fillId="0" borderId="33" xfId="0" applyNumberFormat="1" applyFont="1" applyBorder="1" applyAlignment="1" applyProtection="1">
      <alignment shrinkToFit="1"/>
    </xf>
    <xf numFmtId="0" fontId="6" fillId="3" borderId="34" xfId="0" applyFont="1" applyFill="1" applyBorder="1" applyAlignment="1" applyProtection="1">
      <alignment horizontal="right" wrapText="1"/>
      <protection locked="0"/>
    </xf>
    <xf numFmtId="0" fontId="6" fillId="3" borderId="35" xfId="0" applyFont="1" applyFill="1" applyBorder="1" applyAlignment="1" applyProtection="1">
      <alignment horizontal="center" shrinkToFit="1"/>
    </xf>
    <xf numFmtId="0" fontId="6" fillId="0" borderId="4" xfId="0" applyFont="1" applyBorder="1" applyAlignment="1" applyProtection="1">
      <alignment horizontal="center" wrapText="1"/>
    </xf>
    <xf numFmtId="0" fontId="6" fillId="0" borderId="38" xfId="0" applyFont="1" applyBorder="1" applyAlignment="1" applyProtection="1">
      <alignment horizontal="right" wrapText="1"/>
    </xf>
    <xf numFmtId="0" fontId="6" fillId="0" borderId="4" xfId="0" applyFont="1" applyBorder="1" applyAlignment="1" applyProtection="1">
      <alignment horizontal="center" shrinkToFit="1"/>
    </xf>
    <xf numFmtId="0" fontId="6" fillId="0" borderId="18" xfId="0" applyFont="1" applyBorder="1" applyProtection="1">
      <alignment vertical="center"/>
    </xf>
    <xf numFmtId="0" fontId="6" fillId="0" borderId="4" xfId="0" applyFont="1" applyBorder="1" applyAlignment="1" applyProtection="1">
      <alignment horizontal="right" wrapText="1"/>
    </xf>
    <xf numFmtId="178" fontId="6" fillId="0" borderId="5" xfId="0" applyNumberFormat="1" applyFont="1" applyBorder="1" applyAlignment="1" applyProtection="1">
      <alignment horizontal="right" vertical="center" wrapText="1"/>
      <protection locked="0"/>
    </xf>
    <xf numFmtId="0" fontId="6" fillId="0" borderId="1" xfId="0" applyFont="1" applyBorder="1" applyAlignment="1" applyProtection="1">
      <alignment horizontal="right" vertical="center" wrapText="1"/>
    </xf>
    <xf numFmtId="0" fontId="6" fillId="0" borderId="5" xfId="0" applyFont="1" applyBorder="1" applyAlignment="1" applyProtection="1">
      <alignment horizontal="right" vertical="center" wrapText="1"/>
      <protection locked="0"/>
    </xf>
    <xf numFmtId="0" fontId="6" fillId="0" borderId="10" xfId="0" applyFont="1" applyBorder="1" applyAlignment="1" applyProtection="1">
      <alignment horizontal="center" vertical="center" shrinkToFit="1"/>
      <protection locked="0"/>
    </xf>
    <xf numFmtId="178" fontId="6" fillId="0" borderId="6" xfId="0" applyNumberFormat="1" applyFont="1" applyBorder="1" applyAlignment="1" applyProtection="1">
      <alignment horizontal="right" vertical="center" wrapText="1"/>
      <protection locked="0"/>
    </xf>
    <xf numFmtId="0" fontId="6" fillId="0" borderId="6" xfId="0" applyFont="1" applyBorder="1" applyAlignment="1" applyProtection="1">
      <alignment horizontal="center" vertical="center" shrinkToFit="1"/>
      <protection locked="0"/>
    </xf>
    <xf numFmtId="177" fontId="6" fillId="0" borderId="9" xfId="0" applyNumberFormat="1" applyFont="1" applyBorder="1" applyAlignment="1" applyProtection="1">
      <alignment horizontal="right" wrapText="1"/>
    </xf>
    <xf numFmtId="0" fontId="6" fillId="0" borderId="11" xfId="0" applyFont="1" applyBorder="1" applyAlignment="1" applyProtection="1">
      <alignment horizontal="center" vertical="center"/>
    </xf>
    <xf numFmtId="0" fontId="6" fillId="0" borderId="13" xfId="0" applyFont="1" applyBorder="1" applyAlignment="1" applyProtection="1">
      <alignment horizontal="center" vertical="center" shrinkToFit="1"/>
      <protection locked="0"/>
    </xf>
    <xf numFmtId="0" fontId="6" fillId="0" borderId="0" xfId="0" applyFont="1" applyBorder="1" applyAlignment="1" applyProtection="1">
      <alignment horizontal="center" vertical="center"/>
    </xf>
    <xf numFmtId="0" fontId="6" fillId="0" borderId="16" xfId="0" applyFont="1" applyBorder="1" applyAlignment="1" applyProtection="1">
      <alignment horizontal="center" vertical="center" shrinkToFit="1"/>
      <protection locked="0"/>
    </xf>
    <xf numFmtId="0" fontId="4" fillId="0" borderId="8" xfId="0" applyFont="1" applyBorder="1" applyAlignment="1" applyProtection="1">
      <alignment horizontal="center" vertical="center" textRotation="255" wrapText="1"/>
    </xf>
    <xf numFmtId="0" fontId="6" fillId="0" borderId="0" xfId="0" applyFont="1" applyFill="1" applyBorder="1" applyAlignment="1" applyProtection="1">
      <alignment horizontal="right" wrapText="1"/>
    </xf>
    <xf numFmtId="0" fontId="6" fillId="0" borderId="0" xfId="0" applyFont="1" applyAlignment="1" applyProtection="1">
      <alignment vertical="center"/>
    </xf>
    <xf numFmtId="177" fontId="4" fillId="0" borderId="8" xfId="0" applyNumberFormat="1" applyFont="1" applyBorder="1" applyAlignment="1" applyProtection="1">
      <alignment horizontal="center" vertical="center" wrapText="1"/>
    </xf>
    <xf numFmtId="0" fontId="4" fillId="0" borderId="33" xfId="0" applyFont="1" applyBorder="1" applyAlignment="1" applyProtection="1">
      <alignment horizontal="justify" shrinkToFit="1"/>
    </xf>
    <xf numFmtId="0" fontId="4" fillId="0" borderId="33" xfId="0" applyFont="1" applyBorder="1" applyAlignment="1" applyProtection="1">
      <alignment horizontal="right" shrinkToFit="1"/>
    </xf>
    <xf numFmtId="0" fontId="6" fillId="0" borderId="0" xfId="0" applyFont="1" applyBorder="1" applyAlignment="1" applyProtection="1">
      <alignment horizontal="right" shrinkToFit="1"/>
    </xf>
    <xf numFmtId="0" fontId="6" fillId="0" borderId="5" xfId="0" applyFont="1" applyBorder="1" applyAlignment="1" applyProtection="1">
      <alignment horizontal="center" wrapText="1"/>
    </xf>
    <xf numFmtId="181" fontId="6" fillId="2" borderId="6" xfId="0" applyNumberFormat="1" applyFont="1" applyFill="1" applyBorder="1" applyAlignment="1" applyProtection="1">
      <alignment horizontal="right" vertical="center" wrapText="1"/>
      <protection locked="0"/>
    </xf>
    <xf numFmtId="181" fontId="6" fillId="4" borderId="5" xfId="0" applyNumberFormat="1" applyFont="1" applyFill="1" applyBorder="1" applyAlignment="1" applyProtection="1">
      <alignment horizontal="right" vertical="center" wrapText="1"/>
    </xf>
    <xf numFmtId="0" fontId="6" fillId="0" borderId="42" xfId="0" applyFont="1" applyBorder="1" applyAlignment="1" applyProtection="1">
      <alignment horizontal="center" wrapText="1"/>
    </xf>
    <xf numFmtId="0" fontId="6" fillId="3" borderId="43" xfId="0" applyFont="1" applyFill="1" applyBorder="1" applyAlignment="1" applyProtection="1">
      <alignment horizontal="right" vertical="center" wrapText="1"/>
      <protection locked="0"/>
    </xf>
    <xf numFmtId="0" fontId="6" fillId="0" borderId="3" xfId="0" applyFont="1" applyBorder="1" applyAlignment="1" applyProtection="1">
      <alignment horizontal="center" vertical="center" shrinkToFit="1"/>
      <protection locked="0"/>
    </xf>
    <xf numFmtId="0" fontId="6" fillId="0" borderId="5" xfId="0" applyFont="1" applyFill="1" applyBorder="1" applyAlignment="1" applyProtection="1">
      <alignment horizontal="right" vertical="center" wrapText="1"/>
    </xf>
    <xf numFmtId="0" fontId="6" fillId="3" borderId="44" xfId="0" applyFont="1" applyFill="1" applyBorder="1" applyAlignment="1" applyProtection="1">
      <alignment horizontal="right" vertical="center" wrapText="1"/>
      <protection locked="0"/>
    </xf>
    <xf numFmtId="0" fontId="4" fillId="2" borderId="5" xfId="0" applyFont="1" applyFill="1" applyBorder="1" applyAlignment="1" applyProtection="1">
      <alignment horizontal="left" vertical="center" shrinkToFit="1"/>
      <protection locked="0"/>
    </xf>
    <xf numFmtId="0" fontId="6" fillId="3" borderId="45" xfId="0" applyFont="1" applyFill="1" applyBorder="1" applyAlignment="1" applyProtection="1">
      <alignment horizontal="right" vertical="center" wrapText="1"/>
      <protection locked="0"/>
    </xf>
    <xf numFmtId="177" fontId="4" fillId="0" borderId="33" xfId="0" applyNumberFormat="1" applyFont="1" applyBorder="1" applyAlignment="1" applyProtection="1">
      <alignment horizontal="right" shrinkToFit="1"/>
    </xf>
    <xf numFmtId="178" fontId="6" fillId="5" borderId="46" xfId="0" applyNumberFormat="1" applyFont="1" applyFill="1" applyBorder="1" applyAlignment="1" applyProtection="1">
      <alignment horizontal="right" vertical="center" wrapText="1"/>
      <protection locked="0"/>
    </xf>
    <xf numFmtId="178" fontId="6" fillId="0" borderId="5" xfId="0" applyNumberFormat="1" applyFont="1" applyFill="1" applyBorder="1" applyAlignment="1" applyProtection="1">
      <alignment horizontal="right" vertical="center" wrapText="1"/>
    </xf>
    <xf numFmtId="178" fontId="6" fillId="5" borderId="6" xfId="0" applyNumberFormat="1" applyFont="1" applyFill="1" applyBorder="1" applyAlignment="1" applyProtection="1">
      <alignment horizontal="right" vertical="center" wrapText="1"/>
      <protection locked="0"/>
    </xf>
    <xf numFmtId="178" fontId="6" fillId="5" borderId="5" xfId="0" applyNumberFormat="1" applyFont="1" applyFill="1" applyBorder="1" applyAlignment="1" applyProtection="1">
      <alignment horizontal="right" vertical="center" wrapText="1"/>
      <protection locked="0"/>
    </xf>
    <xf numFmtId="0" fontId="6" fillId="5" borderId="0" xfId="0" applyFont="1" applyFill="1" applyBorder="1" applyAlignment="1" applyProtection="1">
      <alignment horizontal="right" wrapText="1"/>
    </xf>
    <xf numFmtId="0" fontId="6" fillId="0" borderId="11" xfId="0" applyFont="1" applyBorder="1" applyAlignment="1" applyProtection="1">
      <alignment horizontal="center" shrinkToFit="1"/>
    </xf>
    <xf numFmtId="0" fontId="6" fillId="0" borderId="0" xfId="0" applyFont="1" applyBorder="1" applyAlignment="1" applyProtection="1">
      <alignment horizontal="center" vertical="top" wrapText="1"/>
    </xf>
    <xf numFmtId="0" fontId="13" fillId="0" borderId="0" xfId="0" applyFont="1" applyBorder="1" applyAlignment="1" applyProtection="1">
      <alignment shrinkToFit="1"/>
    </xf>
    <xf numFmtId="0" fontId="6" fillId="0" borderId="0" xfId="0" applyFont="1" applyBorder="1" applyAlignment="1" applyProtection="1">
      <alignment wrapText="1"/>
    </xf>
    <xf numFmtId="0" fontId="19" fillId="0" borderId="5" xfId="0" applyFont="1" applyBorder="1" applyAlignment="1" applyProtection="1">
      <alignment horizontal="center" vertical="center" shrinkToFit="1"/>
    </xf>
    <xf numFmtId="0" fontId="6" fillId="0" borderId="9" xfId="0" applyFont="1" applyBorder="1" applyAlignment="1" applyProtection="1">
      <alignment horizontal="center" vertical="center" shrinkToFit="1"/>
    </xf>
    <xf numFmtId="0" fontId="6" fillId="0" borderId="0" xfId="0" applyFont="1" applyBorder="1" applyAlignment="1" applyProtection="1">
      <alignment horizontal="center" vertical="center" shrinkToFit="1"/>
    </xf>
    <xf numFmtId="0" fontId="6" fillId="0" borderId="6" xfId="0" applyFont="1" applyBorder="1" applyAlignment="1" applyProtection="1">
      <alignment horizontal="center" vertical="center" shrinkToFit="1"/>
    </xf>
    <xf numFmtId="0" fontId="6" fillId="0" borderId="5" xfId="0" applyFont="1" applyBorder="1" applyAlignment="1" applyProtection="1">
      <alignment horizontal="center" vertical="center" shrinkToFit="1"/>
    </xf>
    <xf numFmtId="0" fontId="13" fillId="0" borderId="1" xfId="0" applyFont="1" applyBorder="1" applyAlignment="1" applyProtection="1">
      <alignment vertical="center" textRotation="255"/>
    </xf>
    <xf numFmtId="0" fontId="6" fillId="0" borderId="48" xfId="1" applyNumberFormat="1" applyFont="1" applyBorder="1" applyAlignment="1" applyProtection="1">
      <alignment horizontal="right" vertical="center" shrinkToFit="1"/>
      <protection locked="0"/>
    </xf>
    <xf numFmtId="0" fontId="6" fillId="0" borderId="3" xfId="1" applyNumberFormat="1" applyFont="1" applyBorder="1" applyAlignment="1" applyProtection="1">
      <alignment horizontal="right" vertical="center"/>
    </xf>
    <xf numFmtId="0" fontId="6" fillId="0" borderId="9" xfId="1" applyNumberFormat="1" applyFont="1" applyBorder="1" applyAlignment="1" applyProtection="1">
      <alignment horizontal="right" vertical="center"/>
    </xf>
    <xf numFmtId="0" fontId="6" fillId="0" borderId="0" xfId="1" applyNumberFormat="1" applyFont="1" applyBorder="1" applyAlignment="1" applyProtection="1">
      <alignment horizontal="right" vertical="center"/>
    </xf>
    <xf numFmtId="0" fontId="6" fillId="0" borderId="0" xfId="0" applyFont="1" applyBorder="1" applyAlignment="1" applyProtection="1">
      <alignment horizontal="left"/>
    </xf>
    <xf numFmtId="183" fontId="6" fillId="0" borderId="0" xfId="0" applyNumberFormat="1" applyFont="1" applyFill="1" applyBorder="1" applyAlignment="1" applyProtection="1">
      <alignment horizontal="right" wrapText="1"/>
    </xf>
    <xf numFmtId="0" fontId="6" fillId="0" borderId="42" xfId="1" applyNumberFormat="1" applyFont="1" applyBorder="1" applyAlignment="1" applyProtection="1">
      <alignment horizontal="right" vertical="center" shrinkToFit="1"/>
      <protection locked="0"/>
    </xf>
    <xf numFmtId="0" fontId="6" fillId="0" borderId="53" xfId="1" applyNumberFormat="1" applyFont="1" applyBorder="1" applyAlignment="1" applyProtection="1">
      <alignment horizontal="right" vertical="center" shrinkToFit="1"/>
      <protection locked="0"/>
    </xf>
    <xf numFmtId="0" fontId="6" fillId="0" borderId="50" xfId="1" applyNumberFormat="1" applyFont="1" applyBorder="1" applyAlignment="1" applyProtection="1">
      <alignment horizontal="right" vertical="center"/>
    </xf>
    <xf numFmtId="0" fontId="13" fillId="0" borderId="5" xfId="0" applyFont="1" applyBorder="1" applyAlignment="1" applyProtection="1">
      <alignment vertical="center" textRotation="255"/>
    </xf>
    <xf numFmtId="0" fontId="6" fillId="0" borderId="54" xfId="1" applyNumberFormat="1" applyFont="1" applyBorder="1" applyAlignment="1" applyProtection="1">
      <alignment horizontal="right" vertical="center" shrinkToFit="1"/>
    </xf>
    <xf numFmtId="0" fontId="6" fillId="0" borderId="6" xfId="1" applyNumberFormat="1" applyFont="1" applyBorder="1" applyAlignment="1" applyProtection="1">
      <alignment horizontal="right" vertical="center" shrinkToFit="1"/>
    </xf>
    <xf numFmtId="0" fontId="19" fillId="0" borderId="10" xfId="0" applyFont="1" applyBorder="1" applyAlignment="1" applyProtection="1">
      <alignment horizontal="center" vertical="center" shrinkToFit="1"/>
    </xf>
    <xf numFmtId="0" fontId="21" fillId="0" borderId="11" xfId="0" applyFont="1" applyBorder="1" applyAlignment="1" applyProtection="1">
      <alignment horizontal="center" vertical="center" shrinkToFit="1"/>
    </xf>
    <xf numFmtId="0" fontId="6" fillId="0" borderId="9" xfId="1" applyNumberFormat="1" applyFont="1" applyBorder="1" applyAlignment="1" applyProtection="1">
      <alignment horizontal="right" vertical="center" shrinkToFit="1"/>
    </xf>
    <xf numFmtId="0" fontId="6" fillId="0" borderId="0" xfId="1" applyNumberFormat="1" applyFont="1" applyBorder="1" applyAlignment="1" applyProtection="1">
      <alignment horizontal="right" vertical="center" shrinkToFit="1"/>
    </xf>
    <xf numFmtId="0" fontId="4" fillId="2" borderId="6" xfId="0" applyNumberFormat="1" applyFont="1" applyFill="1" applyBorder="1" applyAlignment="1" applyProtection="1">
      <alignment shrinkToFit="1"/>
      <protection locked="0"/>
    </xf>
    <xf numFmtId="0" fontId="4" fillId="0" borderId="6" xfId="0" applyFont="1" applyBorder="1" applyAlignment="1" applyProtection="1">
      <alignment horizontal="center" vertical="center" shrinkToFit="1"/>
    </xf>
    <xf numFmtId="0" fontId="4" fillId="0" borderId="25" xfId="0" applyFont="1" applyBorder="1" applyAlignment="1" applyProtection="1">
      <alignment horizontal="center" vertical="center" shrinkToFit="1"/>
    </xf>
    <xf numFmtId="0" fontId="4" fillId="0" borderId="25" xfId="0" applyFont="1" applyFill="1" applyBorder="1" applyAlignment="1" applyProtection="1">
      <alignment horizontal="center" vertical="center" shrinkToFit="1"/>
    </xf>
    <xf numFmtId="176" fontId="4" fillId="0" borderId="6" xfId="0" applyNumberFormat="1" applyFont="1" applyBorder="1" applyAlignment="1" applyProtection="1">
      <alignment horizontal="right" vertical="center" shrinkToFit="1"/>
    </xf>
    <xf numFmtId="177" fontId="4" fillId="0" borderId="6" xfId="0" applyNumberFormat="1" applyFont="1" applyFill="1" applyBorder="1" applyAlignment="1" applyProtection="1">
      <alignment horizontal="right" vertical="center" shrinkToFit="1"/>
    </xf>
    <xf numFmtId="0" fontId="6" fillId="0" borderId="32" xfId="0" applyFont="1" applyBorder="1" applyAlignment="1" applyProtection="1">
      <alignment horizontal="center" shrinkToFit="1"/>
    </xf>
    <xf numFmtId="0" fontId="4" fillId="0" borderId="6" xfId="0" applyFont="1" applyBorder="1" applyAlignment="1" applyProtection="1">
      <alignment horizontal="center" shrinkToFit="1"/>
    </xf>
    <xf numFmtId="0" fontId="4" fillId="0" borderId="25" xfId="0" applyFont="1" applyBorder="1" applyAlignment="1" applyProtection="1">
      <alignment horizontal="center" shrinkToFit="1"/>
    </xf>
    <xf numFmtId="0" fontId="4" fillId="0" borderId="25" xfId="0" applyFont="1" applyFill="1" applyBorder="1" applyAlignment="1" applyProtection="1">
      <alignment horizontal="center" shrinkToFit="1"/>
    </xf>
    <xf numFmtId="176" fontId="4" fillId="0" borderId="6" xfId="0" applyNumberFormat="1" applyFont="1" applyBorder="1" applyAlignment="1" applyProtection="1">
      <alignment horizontal="right" shrinkToFit="1"/>
    </xf>
    <xf numFmtId="177" fontId="4" fillId="0" borderId="6" xfId="0" applyNumberFormat="1" applyFont="1" applyFill="1" applyBorder="1" applyAlignment="1" applyProtection="1">
      <alignment horizontal="right" shrinkToFit="1"/>
    </xf>
    <xf numFmtId="0" fontId="4" fillId="0" borderId="33" xfId="0" applyFont="1" applyFill="1" applyBorder="1" applyAlignment="1" applyProtection="1">
      <alignment horizontal="justify" shrinkToFit="1"/>
    </xf>
    <xf numFmtId="177" fontId="4" fillId="0" borderId="5" xfId="0" applyNumberFormat="1" applyFont="1" applyFill="1" applyBorder="1" applyAlignment="1" applyProtection="1">
      <alignment horizontal="right" shrinkToFit="1"/>
    </xf>
    <xf numFmtId="0" fontId="4" fillId="2" borderId="5" xfId="0" applyFont="1" applyFill="1" applyBorder="1" applyAlignment="1" applyProtection="1">
      <alignment vertical="center" shrinkToFit="1"/>
      <protection locked="0"/>
    </xf>
    <xf numFmtId="176" fontId="4" fillId="0" borderId="33" xfId="0" applyNumberFormat="1" applyFont="1" applyFill="1" applyBorder="1" applyAlignment="1" applyProtection="1">
      <alignment horizontal="right" shrinkToFit="1"/>
    </xf>
    <xf numFmtId="177" fontId="4" fillId="0" borderId="33" xfId="0" applyNumberFormat="1" applyFont="1" applyFill="1" applyBorder="1" applyAlignment="1" applyProtection="1">
      <alignment horizontal="right" shrinkToFit="1"/>
    </xf>
    <xf numFmtId="0" fontId="22" fillId="0" borderId="1" xfId="0" applyFont="1" applyBorder="1" applyAlignment="1" applyProtection="1">
      <alignment vertical="center"/>
    </xf>
    <xf numFmtId="0" fontId="22" fillId="0" borderId="2" xfId="0" applyFont="1" applyBorder="1" applyAlignment="1" applyProtection="1">
      <alignment horizontal="center" vertical="center"/>
    </xf>
    <xf numFmtId="0" fontId="22" fillId="0" borderId="3" xfId="0" applyFont="1" applyBorder="1" applyAlignment="1" applyProtection="1">
      <alignment vertical="center" shrinkToFit="1"/>
    </xf>
    <xf numFmtId="0" fontId="4" fillId="0" borderId="25" xfId="0" applyFont="1" applyBorder="1" applyAlignment="1" applyProtection="1">
      <alignment horizontal="justify" shrinkToFit="1"/>
    </xf>
    <xf numFmtId="0" fontId="4" fillId="0" borderId="25" xfId="0" applyFont="1" applyBorder="1" applyAlignment="1" applyProtection="1">
      <alignment horizontal="right" shrinkToFit="1"/>
    </xf>
    <xf numFmtId="0" fontId="23" fillId="0" borderId="1" xfId="0" applyFont="1" applyBorder="1" applyAlignment="1" applyProtection="1">
      <alignment vertical="center"/>
    </xf>
    <xf numFmtId="0" fontId="13" fillId="0" borderId="2" xfId="0" applyFont="1" applyBorder="1" applyAlignment="1" applyProtection="1">
      <alignment horizontal="center" vertical="center" wrapText="1"/>
    </xf>
    <xf numFmtId="0" fontId="13" fillId="0" borderId="3" xfId="0" applyFont="1" applyBorder="1" applyAlignment="1" applyProtection="1">
      <alignment vertical="center" shrinkToFit="1"/>
    </xf>
    <xf numFmtId="0" fontId="4" fillId="2" borderId="5" xfId="0" applyFont="1" applyFill="1" applyBorder="1" applyAlignment="1" applyProtection="1">
      <alignment horizontal="justify" vertical="center" wrapText="1"/>
      <protection locked="0"/>
    </xf>
    <xf numFmtId="177" fontId="4" fillId="0" borderId="6" xfId="0" applyNumberFormat="1" applyFont="1" applyBorder="1" applyAlignment="1" applyProtection="1">
      <alignment horizontal="right" shrinkToFit="1"/>
    </xf>
    <xf numFmtId="0" fontId="13" fillId="0" borderId="0" xfId="0" applyFont="1" applyBorder="1" applyAlignment="1" applyProtection="1">
      <alignment vertical="center" textRotation="255"/>
    </xf>
    <xf numFmtId="0" fontId="13" fillId="0" borderId="0" xfId="0" applyFont="1" applyBorder="1" applyAlignment="1" applyProtection="1">
      <alignment horizontal="center" vertical="center" wrapText="1"/>
    </xf>
    <xf numFmtId="0" fontId="13" fillId="0" borderId="11" xfId="0" applyFont="1" applyBorder="1" applyAlignment="1" applyProtection="1">
      <alignment vertical="center" shrinkToFit="1"/>
    </xf>
    <xf numFmtId="0" fontId="6" fillId="0" borderId="11" xfId="0" applyFont="1" applyBorder="1" applyAlignment="1" applyProtection="1">
      <alignment horizontal="center" vertical="center" shrinkToFit="1"/>
    </xf>
    <xf numFmtId="177" fontId="4" fillId="0" borderId="63" xfId="0" applyNumberFormat="1" applyFont="1" applyBorder="1" applyAlignment="1" applyProtection="1">
      <alignment horizontal="right" shrinkToFit="1"/>
    </xf>
    <xf numFmtId="0" fontId="6" fillId="0" borderId="0" xfId="0" applyFont="1" applyBorder="1" applyAlignment="1" applyProtection="1">
      <alignment vertical="center" wrapText="1"/>
    </xf>
    <xf numFmtId="0" fontId="4" fillId="0" borderId="0" xfId="0" applyFont="1" applyBorder="1" applyAlignment="1" applyProtection="1">
      <alignment horizontal="center" vertical="center" wrapText="1"/>
    </xf>
    <xf numFmtId="0" fontId="4" fillId="0" borderId="11" xfId="0" applyFont="1" applyBorder="1" applyAlignment="1" applyProtection="1">
      <alignment vertical="center"/>
    </xf>
    <xf numFmtId="0" fontId="4" fillId="0" borderId="11" xfId="0" applyFont="1" applyBorder="1" applyAlignment="1" applyProtection="1">
      <alignment vertical="center" shrinkToFit="1"/>
    </xf>
    <xf numFmtId="177" fontId="4" fillId="0" borderId="0" xfId="0" applyNumberFormat="1" applyFont="1" applyBorder="1" applyAlignment="1" applyProtection="1">
      <alignment horizontal="right" wrapText="1"/>
    </xf>
    <xf numFmtId="0" fontId="4" fillId="0" borderId="0" xfId="0" applyFont="1" applyFill="1" applyAlignment="1" applyProtection="1">
      <alignment horizontal="left" vertical="center"/>
    </xf>
    <xf numFmtId="0" fontId="4" fillId="0" borderId="0" xfId="0" applyFont="1" applyFill="1" applyAlignment="1" applyProtection="1">
      <alignment vertical="center" wrapText="1"/>
    </xf>
    <xf numFmtId="0" fontId="4" fillId="0" borderId="0" xfId="0" applyFont="1" applyFill="1" applyAlignment="1" applyProtection="1">
      <alignment horizontal="left" vertical="center" wrapText="1"/>
    </xf>
    <xf numFmtId="0" fontId="6" fillId="0" borderId="4" xfId="0" applyFont="1" applyFill="1" applyBorder="1" applyAlignment="1" applyProtection="1">
      <alignment horizontal="right" wrapText="1"/>
    </xf>
    <xf numFmtId="0" fontId="25" fillId="0" borderId="1" xfId="0" applyFont="1" applyBorder="1" applyAlignment="1" applyProtection="1">
      <alignment vertical="center"/>
    </xf>
    <xf numFmtId="0" fontId="13" fillId="0" borderId="2" xfId="0" applyFont="1" applyBorder="1" applyAlignment="1" applyProtection="1">
      <alignment horizontal="center" vertical="center"/>
    </xf>
    <xf numFmtId="0" fontId="13" fillId="0" borderId="56" xfId="0" applyFont="1" applyBorder="1" applyAlignment="1" applyProtection="1">
      <alignment horizontal="center" vertical="center"/>
    </xf>
    <xf numFmtId="0" fontId="13" fillId="0" borderId="2" xfId="0" applyFont="1" applyBorder="1" applyAlignment="1" applyProtection="1">
      <alignment vertical="center"/>
    </xf>
    <xf numFmtId="0" fontId="13" fillId="0" borderId="56" xfId="0" applyFont="1" applyBorder="1" applyAlignment="1" applyProtection="1">
      <alignment vertical="center"/>
    </xf>
    <xf numFmtId="0" fontId="13" fillId="0" borderId="56" xfId="0" applyFont="1" applyBorder="1" applyAlignment="1" applyProtection="1">
      <alignment vertical="center" shrinkToFit="1"/>
    </xf>
    <xf numFmtId="0" fontId="4" fillId="0" borderId="0" xfId="0" applyFont="1" applyAlignment="1" applyProtection="1">
      <alignment horizontal="right" vertical="center"/>
    </xf>
    <xf numFmtId="40" fontId="4" fillId="0" borderId="63" xfId="1" applyNumberFormat="1" applyFont="1" applyBorder="1" applyAlignment="1" applyProtection="1">
      <alignment horizontal="right" vertical="center" shrinkToFit="1"/>
    </xf>
    <xf numFmtId="0" fontId="4" fillId="2" borderId="0" xfId="0" applyFont="1" applyFill="1" applyBorder="1" applyAlignment="1" applyProtection="1">
      <alignment horizontal="center" vertical="center" shrinkToFit="1"/>
      <protection locked="0"/>
    </xf>
    <xf numFmtId="0" fontId="4" fillId="2" borderId="1" xfId="0" applyFont="1" applyFill="1" applyBorder="1" applyAlignment="1" applyProtection="1">
      <alignment horizontal="left" vertical="center" shrinkToFit="1"/>
      <protection locked="0"/>
    </xf>
    <xf numFmtId="0" fontId="4" fillId="2" borderId="2" xfId="0" applyFont="1" applyFill="1" applyBorder="1" applyAlignment="1" applyProtection="1">
      <alignment horizontal="left" vertical="center" shrinkToFit="1"/>
      <protection locked="0"/>
    </xf>
    <xf numFmtId="0" fontId="4" fillId="2" borderId="3" xfId="0" applyFont="1" applyFill="1" applyBorder="1" applyAlignment="1" applyProtection="1">
      <alignment horizontal="left" vertical="center" shrinkToFit="1"/>
      <protection locked="0"/>
    </xf>
    <xf numFmtId="0" fontId="4" fillId="0" borderId="5" xfId="0" applyFont="1" applyBorder="1" applyAlignment="1" applyProtection="1">
      <alignment horizontal="center" vertical="center" wrapText="1"/>
    </xf>
    <xf numFmtId="0" fontId="9" fillId="0" borderId="5" xfId="0" applyFont="1" applyBorder="1" applyAlignment="1" applyProtection="1">
      <alignment horizontal="center" vertical="center" wrapText="1"/>
    </xf>
    <xf numFmtId="0" fontId="4" fillId="0" borderId="6" xfId="0" applyFont="1" applyBorder="1" applyAlignment="1" applyProtection="1">
      <alignment horizontal="center" vertical="center" wrapText="1"/>
    </xf>
    <xf numFmtId="0" fontId="4" fillId="0" borderId="7" xfId="0" applyFont="1" applyBorder="1" applyAlignment="1" applyProtection="1">
      <alignment horizontal="center" vertical="center" wrapText="1"/>
    </xf>
    <xf numFmtId="0" fontId="6" fillId="0" borderId="6" xfId="0" applyFont="1" applyBorder="1" applyAlignment="1" applyProtection="1">
      <alignment horizontal="center" vertical="center" wrapText="1"/>
    </xf>
    <xf numFmtId="0" fontId="6" fillId="0" borderId="8" xfId="0" applyFont="1" applyBorder="1" applyAlignment="1" applyProtection="1">
      <alignment horizontal="center" vertical="center" wrapText="1"/>
    </xf>
    <xf numFmtId="0" fontId="4" fillId="0" borderId="5" xfId="0" applyFont="1" applyBorder="1" applyAlignment="1" applyProtection="1">
      <alignment horizontal="center" vertical="center" textRotation="255" wrapText="1"/>
    </xf>
    <xf numFmtId="0" fontId="4" fillId="0" borderId="1" xfId="0" applyFont="1" applyBorder="1" applyAlignment="1" applyProtection="1">
      <alignment vertical="center" shrinkToFit="1"/>
    </xf>
    <xf numFmtId="0" fontId="4" fillId="0" borderId="2" xfId="0" applyFont="1" applyBorder="1" applyAlignment="1" applyProtection="1">
      <alignment vertical="center" shrinkToFit="1"/>
    </xf>
    <xf numFmtId="0" fontId="4" fillId="0" borderId="3" xfId="0" applyFont="1" applyBorder="1" applyAlignment="1" applyProtection="1">
      <alignment vertical="center" shrinkToFit="1"/>
    </xf>
    <xf numFmtId="0" fontId="6" fillId="0" borderId="7" xfId="0" applyFont="1" applyBorder="1" applyAlignment="1" applyProtection="1">
      <alignment horizontal="center" vertical="center" wrapText="1"/>
    </xf>
    <xf numFmtId="0" fontId="6" fillId="0" borderId="5" xfId="0" applyFont="1" applyBorder="1" applyAlignment="1" applyProtection="1">
      <alignment horizontal="center" vertical="center" wrapText="1"/>
    </xf>
    <xf numFmtId="0" fontId="6" fillId="0" borderId="1" xfId="0" applyFont="1" applyBorder="1" applyAlignment="1" applyProtection="1">
      <alignment horizontal="center" vertical="center" shrinkToFit="1"/>
    </xf>
    <xf numFmtId="0" fontId="6" fillId="0" borderId="6" xfId="0" applyFont="1" applyBorder="1" applyAlignment="1" applyProtection="1">
      <alignment horizontal="center" vertical="center" shrinkToFit="1"/>
    </xf>
    <xf numFmtId="0" fontId="6" fillId="0" borderId="8" xfId="0" applyFont="1" applyBorder="1" applyAlignment="1" applyProtection="1">
      <alignment horizontal="center" vertical="center" shrinkToFit="1"/>
    </xf>
    <xf numFmtId="0" fontId="6" fillId="0" borderId="1" xfId="0" applyFont="1" applyBorder="1" applyAlignment="1" applyProtection="1">
      <alignment horizontal="center" vertical="center" wrapText="1"/>
    </xf>
    <xf numFmtId="0" fontId="9" fillId="0" borderId="5" xfId="0" applyFont="1" applyBorder="1" applyAlignment="1" applyProtection="1">
      <alignment horizontal="justify" vertical="center" wrapText="1"/>
    </xf>
    <xf numFmtId="0" fontId="4" fillId="0" borderId="5" xfId="0" applyFont="1" applyBorder="1" applyAlignment="1" applyProtection="1">
      <alignment vertical="center" shrinkToFit="1"/>
    </xf>
    <xf numFmtId="0" fontId="4" fillId="0" borderId="5" xfId="0" applyFont="1" applyBorder="1" applyAlignment="1" applyProtection="1">
      <alignment horizontal="justify" vertical="center" wrapText="1"/>
    </xf>
    <xf numFmtId="0" fontId="4" fillId="0" borderId="6" xfId="0" applyFont="1" applyBorder="1" applyAlignment="1" applyProtection="1">
      <alignment horizontal="center" vertical="top" wrapText="1"/>
    </xf>
    <xf numFmtId="0" fontId="4" fillId="0" borderId="7" xfId="0" applyFont="1" applyBorder="1" applyAlignment="1" applyProtection="1">
      <alignment horizontal="center" vertical="top" wrapText="1"/>
    </xf>
    <xf numFmtId="0" fontId="4" fillId="0" borderId="6" xfId="0" applyFont="1" applyFill="1" applyBorder="1" applyAlignment="1" applyProtection="1">
      <alignment horizontal="center" shrinkToFit="1"/>
    </xf>
    <xf numFmtId="0" fontId="4" fillId="0" borderId="8" xfId="0" applyFont="1" applyFill="1" applyBorder="1" applyAlignment="1" applyProtection="1">
      <alignment horizontal="center" shrinkToFit="1"/>
    </xf>
    <xf numFmtId="176" fontId="4" fillId="0" borderId="25" xfId="0" applyNumberFormat="1" applyFont="1" applyFill="1" applyBorder="1" applyAlignment="1" applyProtection="1">
      <alignment horizontal="center" shrinkToFit="1"/>
    </xf>
    <xf numFmtId="176" fontId="4" fillId="0" borderId="29" xfId="0" applyNumberFormat="1" applyFont="1" applyFill="1" applyBorder="1" applyAlignment="1" applyProtection="1">
      <alignment horizontal="center" shrinkToFit="1"/>
    </xf>
    <xf numFmtId="0" fontId="13" fillId="0" borderId="30" xfId="0" applyFont="1" applyBorder="1" applyAlignment="1" applyProtection="1">
      <alignment horizontal="center" vertical="center" shrinkToFit="1"/>
    </xf>
    <xf numFmtId="0" fontId="13" fillId="0" borderId="31" xfId="0" applyFont="1" applyBorder="1" applyAlignment="1" applyProtection="1">
      <alignment horizontal="center" vertical="center" shrinkToFit="1"/>
    </xf>
    <xf numFmtId="0" fontId="14" fillId="0" borderId="6" xfId="0" applyFont="1" applyBorder="1" applyAlignment="1" applyProtection="1">
      <alignment horizontal="left" vertical="center" wrapText="1"/>
    </xf>
    <xf numFmtId="0" fontId="14" fillId="0" borderId="8" xfId="0" applyFont="1" applyBorder="1" applyAlignment="1" applyProtection="1">
      <alignment horizontal="left" vertical="center" wrapText="1"/>
    </xf>
    <xf numFmtId="0" fontId="9" fillId="0" borderId="19" xfId="0" applyFont="1" applyBorder="1" applyAlignment="1" applyProtection="1">
      <alignment horizontal="center" vertical="center" wrapText="1"/>
    </xf>
    <xf numFmtId="0" fontId="9" fillId="0" borderId="20" xfId="0" applyFont="1" applyBorder="1" applyAlignment="1" applyProtection="1">
      <alignment horizontal="center" vertical="center" wrapText="1"/>
    </xf>
    <xf numFmtId="0" fontId="9" fillId="0" borderId="21" xfId="0" applyFont="1" applyBorder="1" applyAlignment="1" applyProtection="1">
      <alignment horizontal="center" vertical="center" wrapText="1"/>
    </xf>
    <xf numFmtId="0" fontId="9" fillId="0" borderId="22" xfId="0" applyFont="1" applyBorder="1" applyAlignment="1" applyProtection="1">
      <alignment horizontal="center" vertical="center" wrapText="1"/>
    </xf>
    <xf numFmtId="0" fontId="9" fillId="0" borderId="23" xfId="0" applyFont="1" applyBorder="1" applyAlignment="1" applyProtection="1">
      <alignment horizontal="center" vertical="center" wrapText="1"/>
    </xf>
    <xf numFmtId="0" fontId="9" fillId="0" borderId="24" xfId="0" applyFont="1" applyBorder="1" applyAlignment="1" applyProtection="1">
      <alignment horizontal="center" vertical="center" wrapText="1"/>
    </xf>
    <xf numFmtId="0" fontId="9" fillId="0" borderId="26" xfId="0" applyFont="1" applyBorder="1" applyAlignment="1" applyProtection="1">
      <alignment horizontal="center" vertical="center" wrapText="1"/>
    </xf>
    <xf numFmtId="0" fontId="9" fillId="0" borderId="27" xfId="0" applyFont="1" applyBorder="1" applyAlignment="1" applyProtection="1">
      <alignment horizontal="center" vertical="center" wrapText="1"/>
    </xf>
    <xf numFmtId="0" fontId="9" fillId="0" borderId="28" xfId="0" applyFont="1" applyBorder="1" applyAlignment="1" applyProtection="1">
      <alignment horizontal="center" vertical="center" wrapText="1"/>
    </xf>
    <xf numFmtId="0" fontId="9" fillId="0" borderId="1" xfId="0" applyFont="1" applyBorder="1" applyAlignment="1" applyProtection="1">
      <alignment horizontal="left" vertical="center" wrapText="1"/>
    </xf>
    <xf numFmtId="0" fontId="9" fillId="0" borderId="2" xfId="0" applyFont="1" applyBorder="1" applyAlignment="1" applyProtection="1">
      <alignment horizontal="left" vertical="center" wrapText="1"/>
    </xf>
    <xf numFmtId="0" fontId="9" fillId="0" borderId="3" xfId="0" applyFont="1" applyBorder="1" applyAlignment="1" applyProtection="1">
      <alignment horizontal="left" vertical="center" wrapText="1"/>
    </xf>
    <xf numFmtId="0" fontId="6" fillId="0" borderId="36" xfId="0" applyFont="1" applyBorder="1" applyProtection="1">
      <alignment vertical="center"/>
      <protection locked="0"/>
    </xf>
    <xf numFmtId="0" fontId="6" fillId="0" borderId="37" xfId="0" applyFont="1" applyBorder="1" applyProtection="1">
      <alignment vertical="center"/>
      <protection locked="0"/>
    </xf>
    <xf numFmtId="0" fontId="4" fillId="0" borderId="6" xfId="0" applyFont="1" applyBorder="1" applyAlignment="1" applyProtection="1">
      <alignment horizontal="center" vertical="center" textRotation="255" wrapText="1"/>
    </xf>
    <xf numFmtId="0" fontId="4" fillId="0" borderId="7" xfId="0" applyFont="1" applyBorder="1" applyAlignment="1" applyProtection="1">
      <alignment horizontal="center" vertical="center" textRotation="255" wrapText="1"/>
    </xf>
    <xf numFmtId="0" fontId="4" fillId="0" borderId="19" xfId="0" applyFont="1" applyBorder="1" applyAlignment="1" applyProtection="1">
      <alignment horizontal="center" vertical="center" wrapText="1"/>
    </xf>
    <xf numFmtId="0" fontId="4" fillId="0" borderId="20" xfId="0" applyFont="1" applyBorder="1" applyAlignment="1" applyProtection="1">
      <alignment horizontal="center" vertical="center" wrapText="1"/>
    </xf>
    <xf numFmtId="0" fontId="4" fillId="0" borderId="21" xfId="0" applyFont="1" applyBorder="1" applyAlignment="1" applyProtection="1">
      <alignment horizontal="center" vertical="center" wrapText="1"/>
    </xf>
    <xf numFmtId="0" fontId="4" fillId="0" borderId="22" xfId="0" applyFont="1" applyBorder="1" applyAlignment="1" applyProtection="1">
      <alignment horizontal="center" vertical="center" wrapText="1"/>
    </xf>
    <xf numFmtId="0" fontId="4" fillId="0" borderId="23" xfId="0" applyFont="1" applyBorder="1" applyAlignment="1" applyProtection="1">
      <alignment horizontal="center" vertical="center" wrapText="1"/>
    </xf>
    <xf numFmtId="0" fontId="4" fillId="0" borderId="24" xfId="0" applyFont="1" applyBorder="1" applyAlignment="1" applyProtection="1">
      <alignment horizontal="center" vertical="center" wrapText="1"/>
    </xf>
    <xf numFmtId="0" fontId="4" fillId="0" borderId="26" xfId="0" applyFont="1" applyBorder="1" applyAlignment="1" applyProtection="1">
      <alignment horizontal="center" vertical="center" wrapText="1"/>
    </xf>
    <xf numFmtId="0" fontId="4" fillId="0" borderId="27" xfId="0" applyFont="1" applyBorder="1" applyAlignment="1" applyProtection="1">
      <alignment horizontal="center" vertical="center" wrapText="1"/>
    </xf>
    <xf numFmtId="0" fontId="4" fillId="0" borderId="28" xfId="0" applyFont="1" applyBorder="1" applyAlignment="1" applyProtection="1">
      <alignment horizontal="center" vertical="center" wrapText="1"/>
    </xf>
    <xf numFmtId="0" fontId="4" fillId="0" borderId="10" xfId="0" applyFont="1" applyBorder="1" applyAlignment="1" applyProtection="1">
      <alignment vertical="center" shrinkToFit="1"/>
    </xf>
    <xf numFmtId="0" fontId="4" fillId="0" borderId="11" xfId="0" applyFont="1" applyBorder="1" applyAlignment="1" applyProtection="1">
      <alignment vertical="center" shrinkToFit="1"/>
    </xf>
    <xf numFmtId="0" fontId="4" fillId="0" borderId="39" xfId="0" applyFont="1" applyBorder="1" applyAlignment="1" applyProtection="1">
      <alignment vertical="center" shrinkToFit="1"/>
    </xf>
    <xf numFmtId="0" fontId="4" fillId="0" borderId="8" xfId="0" applyFont="1" applyBorder="1" applyAlignment="1" applyProtection="1">
      <alignment horizontal="center" vertical="center" wrapText="1"/>
    </xf>
    <xf numFmtId="0" fontId="4" fillId="0" borderId="25" xfId="0" applyFont="1" applyBorder="1" applyAlignment="1" applyProtection="1">
      <alignment horizontal="center" vertical="center" wrapText="1"/>
    </xf>
    <xf numFmtId="0" fontId="4" fillId="0" borderId="29" xfId="0" applyFont="1" applyBorder="1" applyAlignment="1" applyProtection="1">
      <alignment horizontal="center" vertical="center" wrapText="1"/>
    </xf>
    <xf numFmtId="0" fontId="4" fillId="0" borderId="1" xfId="0" applyFont="1" applyBorder="1" applyAlignment="1" applyProtection="1">
      <alignment horizontal="center" vertical="center" wrapText="1"/>
    </xf>
    <xf numFmtId="0" fontId="4" fillId="0" borderId="2" xfId="0" applyFont="1" applyBorder="1" applyAlignment="1" applyProtection="1">
      <alignment horizontal="center" vertical="center" wrapText="1"/>
    </xf>
    <xf numFmtId="0" fontId="4" fillId="0" borderId="3" xfId="0" applyFont="1" applyBorder="1" applyAlignment="1" applyProtection="1">
      <alignment horizontal="center" vertical="center" wrapText="1"/>
    </xf>
    <xf numFmtId="0" fontId="16" fillId="0" borderId="10" xfId="0" applyFont="1" applyBorder="1" applyAlignment="1" applyProtection="1">
      <alignment horizontal="left" vertical="center" wrapText="1" shrinkToFit="1"/>
    </xf>
    <xf numFmtId="0" fontId="16" fillId="0" borderId="39" xfId="0" applyFont="1" applyBorder="1" applyAlignment="1" applyProtection="1">
      <alignment horizontal="left" vertical="center" wrapText="1" shrinkToFit="1"/>
    </xf>
    <xf numFmtId="0" fontId="16" fillId="0" borderId="40" xfId="0" applyFont="1" applyBorder="1" applyAlignment="1" applyProtection="1">
      <alignment horizontal="left" vertical="center" wrapText="1" shrinkToFit="1"/>
    </xf>
    <xf numFmtId="0" fontId="16" fillId="0" borderId="41" xfId="0" applyFont="1" applyBorder="1" applyAlignment="1" applyProtection="1">
      <alignment horizontal="left" vertical="center" wrapText="1" shrinkToFit="1"/>
    </xf>
    <xf numFmtId="0" fontId="4" fillId="2" borderId="1" xfId="0" applyFont="1" applyFill="1" applyBorder="1" applyAlignment="1" applyProtection="1">
      <alignment vertical="center" shrinkToFit="1"/>
      <protection locked="0"/>
    </xf>
    <xf numFmtId="0" fontId="4" fillId="2" borderId="3" xfId="0" applyFont="1" applyFill="1" applyBorder="1" applyAlignment="1" applyProtection="1">
      <alignment vertical="center" shrinkToFit="1"/>
      <protection locked="0"/>
    </xf>
    <xf numFmtId="176" fontId="4" fillId="0" borderId="40" xfId="0" applyNumberFormat="1" applyFont="1" applyBorder="1" applyAlignment="1" applyProtection="1">
      <alignment horizontal="center" shrinkToFit="1"/>
    </xf>
    <xf numFmtId="176" fontId="4" fillId="0" borderId="4" xfId="0" applyNumberFormat="1" applyFont="1" applyBorder="1" applyAlignment="1" applyProtection="1">
      <alignment horizontal="center" shrinkToFit="1"/>
    </xf>
    <xf numFmtId="176" fontId="4" fillId="0" borderId="41" xfId="0" applyNumberFormat="1" applyFont="1" applyBorder="1" applyAlignment="1" applyProtection="1">
      <alignment horizontal="center" shrinkToFit="1"/>
    </xf>
    <xf numFmtId="0" fontId="4" fillId="0" borderId="1" xfId="0" applyFont="1" applyBorder="1" applyAlignment="1" applyProtection="1">
      <alignment horizontal="left" vertical="center" wrapText="1"/>
    </xf>
    <xf numFmtId="0" fontId="4" fillId="0" borderId="2" xfId="0" applyFont="1" applyBorder="1" applyAlignment="1" applyProtection="1">
      <alignment horizontal="left" vertical="center" wrapText="1"/>
    </xf>
    <xf numFmtId="0" fontId="4" fillId="0" borderId="3" xfId="0" applyFont="1" applyBorder="1" applyAlignment="1" applyProtection="1">
      <alignment horizontal="left" vertical="center" wrapText="1"/>
    </xf>
    <xf numFmtId="0" fontId="4" fillId="0" borderId="10" xfId="0" applyFont="1" applyBorder="1" applyAlignment="1" applyProtection="1">
      <alignment horizontal="center" vertical="center" wrapText="1"/>
    </xf>
    <xf numFmtId="0" fontId="4" fillId="0" borderId="11" xfId="0" applyFont="1" applyBorder="1" applyAlignment="1" applyProtection="1">
      <alignment horizontal="center" vertical="center" wrapText="1"/>
    </xf>
    <xf numFmtId="0" fontId="4" fillId="0" borderId="39" xfId="0" applyFont="1" applyBorder="1" applyAlignment="1" applyProtection="1">
      <alignment horizontal="center" vertical="center" wrapText="1"/>
    </xf>
    <xf numFmtId="0" fontId="4" fillId="0" borderId="9" xfId="0" applyFont="1" applyBorder="1" applyAlignment="1" applyProtection="1">
      <alignment horizontal="center" vertical="center" wrapText="1"/>
    </xf>
    <xf numFmtId="0" fontId="4" fillId="0" borderId="0" xfId="0" applyFont="1" applyBorder="1" applyAlignment="1" applyProtection="1">
      <alignment horizontal="center" vertical="center" wrapText="1"/>
    </xf>
    <xf numFmtId="0" fontId="4" fillId="0" borderId="47" xfId="0" applyFont="1" applyBorder="1" applyAlignment="1" applyProtection="1">
      <alignment horizontal="center" vertical="center" wrapText="1"/>
    </xf>
    <xf numFmtId="0" fontId="4" fillId="0" borderId="40" xfId="0" applyFont="1" applyBorder="1" applyAlignment="1" applyProtection="1">
      <alignment horizontal="center" vertical="center" wrapText="1"/>
    </xf>
    <xf numFmtId="0" fontId="4" fillId="0" borderId="4" xfId="0" applyFont="1" applyBorder="1" applyAlignment="1" applyProtection="1">
      <alignment horizontal="center" vertical="center" wrapText="1"/>
    </xf>
    <xf numFmtId="0" fontId="4" fillId="0" borderId="41" xfId="0" applyFont="1" applyBorder="1" applyAlignment="1" applyProtection="1">
      <alignment horizontal="center" vertical="center" wrapText="1"/>
    </xf>
    <xf numFmtId="0" fontId="17" fillId="0" borderId="6" xfId="0" applyFont="1" applyBorder="1" applyAlignment="1" applyProtection="1">
      <alignment horizontal="left" vertical="center" wrapText="1"/>
    </xf>
    <xf numFmtId="0" fontId="17" fillId="0" borderId="7" xfId="0" applyFont="1" applyBorder="1" applyAlignment="1" applyProtection="1">
      <alignment horizontal="left" vertical="center" wrapText="1"/>
    </xf>
    <xf numFmtId="0" fontId="17" fillId="0" borderId="8" xfId="0" applyFont="1" applyBorder="1" applyAlignment="1" applyProtection="1">
      <alignment horizontal="left" vertical="center" wrapText="1"/>
    </xf>
    <xf numFmtId="0" fontId="16" fillId="0" borderId="1" xfId="0" applyFont="1" applyBorder="1" applyAlignment="1" applyProtection="1">
      <alignment horizontal="left" vertical="center" wrapText="1"/>
    </xf>
    <xf numFmtId="0" fontId="16" fillId="0" borderId="2" xfId="0" applyFont="1" applyBorder="1" applyAlignment="1" applyProtection="1">
      <alignment horizontal="left" vertical="center" wrapText="1"/>
    </xf>
    <xf numFmtId="0" fontId="16" fillId="0" borderId="3" xfId="0" applyFont="1" applyBorder="1" applyAlignment="1" applyProtection="1">
      <alignment horizontal="left" vertical="center" wrapText="1"/>
    </xf>
    <xf numFmtId="0" fontId="4" fillId="0" borderId="8" xfId="0" applyFont="1" applyBorder="1" applyAlignment="1" applyProtection="1">
      <alignment horizontal="center" vertical="center" textRotation="255" wrapText="1"/>
    </xf>
    <xf numFmtId="0" fontId="4" fillId="0" borderId="10" xfId="0" applyFont="1" applyBorder="1" applyAlignment="1" applyProtection="1">
      <alignment horizontal="left" vertical="center" wrapText="1"/>
    </xf>
    <xf numFmtId="0" fontId="4" fillId="0" borderId="11" xfId="0" applyFont="1" applyBorder="1" applyAlignment="1" applyProtection="1">
      <alignment horizontal="left" vertical="center" wrapText="1"/>
    </xf>
    <xf numFmtId="0" fontId="4" fillId="0" borderId="39" xfId="0" applyFont="1" applyBorder="1" applyAlignment="1" applyProtection="1">
      <alignment horizontal="left" vertical="center" wrapText="1"/>
    </xf>
    <xf numFmtId="0" fontId="4" fillId="0" borderId="9" xfId="0" applyFont="1" applyBorder="1" applyAlignment="1" applyProtection="1">
      <alignment horizontal="left" vertical="center" wrapText="1"/>
    </xf>
    <xf numFmtId="0" fontId="4" fillId="0" borderId="0" xfId="0" applyFont="1" applyBorder="1" applyAlignment="1" applyProtection="1">
      <alignment horizontal="left" vertical="center" wrapText="1"/>
    </xf>
    <xf numFmtId="0" fontId="4" fillId="0" borderId="47" xfId="0" applyFont="1" applyBorder="1" applyAlignment="1" applyProtection="1">
      <alignment horizontal="left" vertical="center" wrapText="1"/>
    </xf>
    <xf numFmtId="0" fontId="4" fillId="0" borderId="40" xfId="0" applyFont="1" applyBorder="1" applyAlignment="1" applyProtection="1">
      <alignment horizontal="left" vertical="center" wrapText="1"/>
    </xf>
    <xf numFmtId="0" fontId="4" fillId="0" borderId="4" xfId="0" applyFont="1" applyBorder="1" applyAlignment="1" applyProtection="1">
      <alignment horizontal="left" vertical="center" wrapText="1"/>
    </xf>
    <xf numFmtId="0" fontId="4" fillId="0" borderId="41" xfId="0" applyFont="1" applyBorder="1" applyAlignment="1" applyProtection="1">
      <alignment horizontal="left" vertical="center" wrapText="1"/>
    </xf>
    <xf numFmtId="0" fontId="4" fillId="0" borderId="6" xfId="0" applyNumberFormat="1" applyFont="1" applyFill="1" applyBorder="1" applyAlignment="1" applyProtection="1">
      <alignment horizontal="right" vertical="center" shrinkToFit="1"/>
    </xf>
    <xf numFmtId="0" fontId="4" fillId="0" borderId="7" xfId="0" applyNumberFormat="1" applyFont="1" applyFill="1" applyBorder="1" applyAlignment="1" applyProtection="1">
      <alignment horizontal="right" vertical="center" shrinkToFit="1"/>
    </xf>
    <xf numFmtId="0" fontId="4" fillId="0" borderId="8" xfId="0" applyNumberFormat="1" applyFont="1" applyFill="1" applyBorder="1" applyAlignment="1" applyProtection="1">
      <alignment horizontal="right" vertical="center" shrinkToFit="1"/>
    </xf>
    <xf numFmtId="0" fontId="4" fillId="0" borderId="6" xfId="0" applyFont="1" applyBorder="1" applyAlignment="1" applyProtection="1">
      <alignment horizontal="center" vertical="center" shrinkToFit="1"/>
    </xf>
    <xf numFmtId="0" fontId="4" fillId="0" borderId="7" xfId="0" applyFont="1" applyBorder="1" applyAlignment="1" applyProtection="1">
      <alignment horizontal="center" vertical="center" shrinkToFit="1"/>
    </xf>
    <xf numFmtId="0" fontId="4" fillId="0" borderId="8" xfId="0" applyFont="1" applyBorder="1" applyAlignment="1" applyProtection="1">
      <alignment horizontal="center" vertical="center" shrinkToFit="1"/>
    </xf>
    <xf numFmtId="0" fontId="4" fillId="0" borderId="25" xfId="0" applyFont="1" applyBorder="1" applyAlignment="1" applyProtection="1">
      <alignment horizontal="center" vertical="center" shrinkToFit="1"/>
    </xf>
    <xf numFmtId="0" fontId="4" fillId="0" borderId="49" xfId="0" applyFont="1" applyBorder="1" applyAlignment="1" applyProtection="1">
      <alignment horizontal="center" vertical="center" shrinkToFit="1"/>
    </xf>
    <xf numFmtId="0" fontId="4" fillId="0" borderId="29" xfId="0" applyFont="1" applyBorder="1" applyAlignment="1" applyProtection="1">
      <alignment horizontal="center" vertical="center" shrinkToFit="1"/>
    </xf>
    <xf numFmtId="0" fontId="4" fillId="0" borderId="6" xfId="0" applyFont="1" applyBorder="1" applyAlignment="1" applyProtection="1">
      <alignment horizontal="left" vertical="center" wrapText="1"/>
    </xf>
    <xf numFmtId="0" fontId="4" fillId="0" borderId="7" xfId="0" applyFont="1" applyBorder="1" applyAlignment="1" applyProtection="1">
      <alignment horizontal="left" vertical="center" wrapText="1"/>
    </xf>
    <xf numFmtId="0" fontId="4" fillId="0" borderId="8" xfId="0" applyFont="1" applyBorder="1" applyAlignment="1" applyProtection="1">
      <alignment horizontal="left" vertical="center" wrapText="1"/>
    </xf>
    <xf numFmtId="0" fontId="6" fillId="0" borderId="0" xfId="0" applyFont="1" applyBorder="1" applyAlignment="1" applyProtection="1">
      <alignment horizontal="center" vertical="center" wrapText="1"/>
    </xf>
    <xf numFmtId="0" fontId="6" fillId="0" borderId="5" xfId="0" applyFont="1" applyBorder="1" applyAlignment="1" applyProtection="1">
      <alignment horizontal="center" vertical="center"/>
    </xf>
    <xf numFmtId="0" fontId="13" fillId="0" borderId="5" xfId="0" applyFont="1" applyBorder="1" applyAlignment="1" applyProtection="1">
      <alignment horizontal="center" vertical="center" shrinkToFit="1"/>
    </xf>
    <xf numFmtId="0" fontId="13" fillId="0" borderId="6" xfId="0" applyFont="1" applyBorder="1" applyAlignment="1" applyProtection="1">
      <alignment horizontal="center" vertical="center" shrinkToFit="1"/>
    </xf>
    <xf numFmtId="0" fontId="6" fillId="0" borderId="5" xfId="0" applyFont="1" applyBorder="1" applyAlignment="1" applyProtection="1">
      <alignment horizontal="center" vertical="center" shrinkToFit="1"/>
    </xf>
    <xf numFmtId="0" fontId="6" fillId="0" borderId="0" xfId="0" applyFont="1" applyBorder="1" applyAlignment="1" applyProtection="1">
      <alignment horizontal="center" wrapText="1"/>
    </xf>
    <xf numFmtId="0" fontId="4" fillId="0" borderId="33" xfId="0" applyFont="1" applyBorder="1" applyAlignment="1" applyProtection="1">
      <alignment horizontal="center" vertical="center" wrapText="1"/>
    </xf>
    <xf numFmtId="0" fontId="13" fillId="0" borderId="51" xfId="0" applyFont="1" applyBorder="1" applyAlignment="1" applyProtection="1">
      <alignment horizontal="left" vertical="center" shrinkToFit="1"/>
      <protection locked="0"/>
    </xf>
    <xf numFmtId="0" fontId="13" fillId="0" borderId="52" xfId="0" applyFont="1" applyBorder="1" applyAlignment="1" applyProtection="1">
      <alignment horizontal="left" vertical="center" shrinkToFit="1"/>
      <protection locked="0"/>
    </xf>
    <xf numFmtId="182" fontId="13" fillId="0" borderId="52" xfId="0" applyNumberFormat="1" applyFont="1" applyBorder="1" applyAlignment="1" applyProtection="1">
      <alignment horizontal="right" vertical="center" shrinkToFit="1"/>
      <protection locked="0"/>
    </xf>
    <xf numFmtId="0" fontId="13" fillId="0" borderId="8" xfId="0" applyFont="1" applyBorder="1" applyAlignment="1" applyProtection="1">
      <alignment horizontal="center" vertical="center"/>
    </xf>
    <xf numFmtId="0" fontId="13" fillId="0" borderId="26" xfId="0" applyFont="1" applyBorder="1" applyAlignment="1" applyProtection="1">
      <alignment horizontal="center" vertical="center" shrinkToFit="1"/>
    </xf>
    <xf numFmtId="0" fontId="13" fillId="0" borderId="24" xfId="0" applyFont="1" applyBorder="1" applyAlignment="1" applyProtection="1">
      <alignment horizontal="center" vertical="center" shrinkToFit="1"/>
    </xf>
    <xf numFmtId="0" fontId="6" fillId="0" borderId="11" xfId="0" applyFont="1" applyBorder="1" applyAlignment="1" applyProtection="1">
      <alignment horizontal="left" wrapText="1"/>
    </xf>
    <xf numFmtId="0" fontId="6" fillId="0" borderId="39" xfId="0" applyFont="1" applyBorder="1" applyAlignment="1" applyProtection="1">
      <alignment horizontal="left" wrapText="1"/>
    </xf>
    <xf numFmtId="0" fontId="6" fillId="0" borderId="4" xfId="0" applyFont="1" applyBorder="1" applyAlignment="1" applyProtection="1">
      <alignment horizontal="left" wrapText="1"/>
    </xf>
    <xf numFmtId="0" fontId="6" fillId="0" borderId="41" xfId="0" applyFont="1" applyBorder="1" applyAlignment="1" applyProtection="1">
      <alignment horizontal="left" wrapText="1"/>
    </xf>
    <xf numFmtId="0" fontId="13" fillId="0" borderId="10" xfId="0" applyFont="1" applyBorder="1" applyAlignment="1" applyProtection="1">
      <alignment horizontal="center" vertical="center" shrinkToFit="1"/>
    </xf>
    <xf numFmtId="0" fontId="13" fillId="0" borderId="39" xfId="0" applyFont="1" applyBorder="1" applyAlignment="1" applyProtection="1">
      <alignment horizontal="center" vertical="center" shrinkToFit="1"/>
    </xf>
    <xf numFmtId="0" fontId="13" fillId="0" borderId="53" xfId="0" applyFont="1" applyBorder="1" applyAlignment="1" applyProtection="1">
      <alignment horizontal="center" vertical="center" shrinkToFit="1"/>
    </xf>
    <xf numFmtId="0" fontId="13" fillId="0" borderId="55" xfId="0" applyFont="1" applyBorder="1" applyAlignment="1" applyProtection="1">
      <alignment horizontal="center" vertical="center" shrinkToFit="1"/>
    </xf>
    <xf numFmtId="176" fontId="4" fillId="0" borderId="6" xfId="0" applyNumberFormat="1" applyFont="1" applyBorder="1" applyAlignment="1" applyProtection="1">
      <alignment horizontal="right" vertical="center" shrinkToFit="1"/>
    </xf>
    <xf numFmtId="176" fontId="4" fillId="0" borderId="7" xfId="0" applyNumberFormat="1" applyFont="1" applyBorder="1" applyAlignment="1" applyProtection="1">
      <alignment horizontal="right" vertical="center" shrinkToFit="1"/>
    </xf>
    <xf numFmtId="176" fontId="4" fillId="0" borderId="8" xfId="0" applyNumberFormat="1" applyFont="1" applyBorder="1" applyAlignment="1" applyProtection="1">
      <alignment horizontal="right" vertical="center" shrinkToFit="1"/>
    </xf>
    <xf numFmtId="177" fontId="4" fillId="0" borderId="6" xfId="0" applyNumberFormat="1" applyFont="1" applyFill="1" applyBorder="1" applyAlignment="1" applyProtection="1">
      <alignment horizontal="right" vertical="center" shrinkToFit="1"/>
    </xf>
    <xf numFmtId="177" fontId="4" fillId="0" borderId="7" xfId="0" applyNumberFormat="1" applyFont="1" applyFill="1" applyBorder="1" applyAlignment="1" applyProtection="1">
      <alignment horizontal="right" vertical="center" shrinkToFit="1"/>
    </xf>
    <xf numFmtId="177" fontId="4" fillId="0" borderId="8" xfId="0" applyNumberFormat="1" applyFont="1" applyFill="1" applyBorder="1" applyAlignment="1" applyProtection="1">
      <alignment horizontal="right" vertical="center" shrinkToFit="1"/>
    </xf>
    <xf numFmtId="0" fontId="13" fillId="0" borderId="30" xfId="0" applyFont="1" applyBorder="1" applyAlignment="1" applyProtection="1">
      <alignment horizontal="left" vertical="center" shrinkToFit="1"/>
      <protection locked="0"/>
    </xf>
    <xf numFmtId="0" fontId="13" fillId="0" borderId="46" xfId="0" applyFont="1" applyBorder="1" applyAlignment="1" applyProtection="1">
      <alignment horizontal="left" vertical="center" shrinkToFit="1"/>
      <protection locked="0"/>
    </xf>
    <xf numFmtId="182" fontId="13" fillId="0" borderId="46" xfId="0" applyNumberFormat="1" applyFont="1" applyBorder="1" applyAlignment="1" applyProtection="1">
      <alignment horizontal="right" vertical="center" shrinkToFit="1"/>
      <protection locked="0"/>
    </xf>
    <xf numFmtId="0" fontId="13" fillId="0" borderId="50" xfId="0" applyFont="1" applyBorder="1" applyAlignment="1" applyProtection="1">
      <alignment horizontal="left" vertical="center" shrinkToFit="1"/>
      <protection locked="0"/>
    </xf>
    <xf numFmtId="0" fontId="13" fillId="0" borderId="5" xfId="0" applyFont="1" applyBorder="1" applyAlignment="1" applyProtection="1">
      <alignment horizontal="left" vertical="center" shrinkToFit="1"/>
      <protection locked="0"/>
    </xf>
    <xf numFmtId="182" fontId="13" fillId="0" borderId="5" xfId="0" applyNumberFormat="1" applyFont="1" applyBorder="1" applyAlignment="1" applyProtection="1">
      <alignment horizontal="right" vertical="center" shrinkToFit="1"/>
      <protection locked="0"/>
    </xf>
    <xf numFmtId="178" fontId="6" fillId="2" borderId="1" xfId="0" applyNumberFormat="1" applyFont="1" applyFill="1" applyBorder="1" applyAlignment="1" applyProtection="1">
      <alignment vertical="center" wrapText="1"/>
      <protection locked="0"/>
    </xf>
    <xf numFmtId="178" fontId="6" fillId="2" borderId="3" xfId="0" applyNumberFormat="1" applyFont="1" applyFill="1" applyBorder="1" applyAlignment="1" applyProtection="1">
      <alignment vertical="center" wrapText="1"/>
      <protection locked="0"/>
    </xf>
    <xf numFmtId="0" fontId="16" fillId="0" borderId="5" xfId="0" applyFont="1" applyBorder="1" applyAlignment="1" applyProtection="1">
      <alignment horizontal="justify" vertical="center" wrapText="1"/>
    </xf>
    <xf numFmtId="178" fontId="6" fillId="5" borderId="1" xfId="0" applyNumberFormat="1" applyFont="1" applyFill="1" applyBorder="1" applyAlignment="1" applyProtection="1">
      <alignment vertical="center" wrapText="1"/>
      <protection locked="0"/>
    </xf>
    <xf numFmtId="178" fontId="6" fillId="5" borderId="3" xfId="0" applyNumberFormat="1" applyFont="1" applyFill="1" applyBorder="1" applyAlignment="1" applyProtection="1">
      <alignment vertical="center" wrapText="1"/>
      <protection locked="0"/>
    </xf>
    <xf numFmtId="0" fontId="4" fillId="0" borderId="1" xfId="0" applyFont="1" applyBorder="1" applyAlignment="1" applyProtection="1">
      <alignment horizontal="justify" vertical="center" wrapText="1"/>
    </xf>
    <xf numFmtId="0" fontId="4" fillId="0" borderId="3" xfId="0" applyFont="1" applyBorder="1" applyAlignment="1" applyProtection="1">
      <alignment horizontal="justify" vertical="center" wrapText="1"/>
    </xf>
    <xf numFmtId="0" fontId="13" fillId="0" borderId="1" xfId="0" applyFont="1" applyBorder="1" applyAlignment="1" applyProtection="1">
      <alignment horizontal="left" vertical="center" shrinkToFit="1"/>
    </xf>
    <xf numFmtId="0" fontId="13" fillId="0" borderId="2" xfId="0" applyFont="1" applyBorder="1" applyAlignment="1" applyProtection="1">
      <alignment horizontal="left" vertical="center" shrinkToFit="1"/>
    </xf>
    <xf numFmtId="0" fontId="13" fillId="0" borderId="56" xfId="0" applyFont="1" applyBorder="1" applyAlignment="1" applyProtection="1">
      <alignment horizontal="left" vertical="center" shrinkToFit="1"/>
    </xf>
    <xf numFmtId="0" fontId="6" fillId="2" borderId="59" xfId="0" applyFont="1" applyFill="1" applyBorder="1" applyAlignment="1" applyProtection="1">
      <alignment vertical="center" wrapText="1"/>
      <protection locked="0"/>
    </xf>
    <xf numFmtId="0" fontId="6" fillId="2" borderId="60" xfId="0" applyFont="1" applyFill="1" applyBorder="1" applyAlignment="1" applyProtection="1">
      <alignment vertical="center" wrapText="1"/>
      <protection locked="0"/>
    </xf>
    <xf numFmtId="178" fontId="6" fillId="2" borderId="31" xfId="0" applyNumberFormat="1" applyFont="1" applyFill="1" applyBorder="1" applyAlignment="1" applyProtection="1">
      <alignment vertical="center" wrapText="1"/>
      <protection locked="0"/>
    </xf>
    <xf numFmtId="178" fontId="6" fillId="2" borderId="61" xfId="0" applyNumberFormat="1" applyFont="1" applyFill="1" applyBorder="1" applyAlignment="1" applyProtection="1">
      <alignment vertical="center" wrapText="1"/>
      <protection locked="0"/>
    </xf>
    <xf numFmtId="0" fontId="6" fillId="0" borderId="0" xfId="1" applyNumberFormat="1" applyFont="1" applyBorder="1" applyAlignment="1" applyProtection="1">
      <alignment horizontal="right" vertical="center"/>
    </xf>
    <xf numFmtId="0" fontId="6" fillId="2" borderId="57" xfId="0" applyFont="1" applyFill="1" applyBorder="1" applyAlignment="1" applyProtection="1">
      <alignment vertical="center" wrapText="1"/>
      <protection locked="0"/>
    </xf>
    <xf numFmtId="0" fontId="6" fillId="2" borderId="58" xfId="0" applyFont="1" applyFill="1" applyBorder="1" applyAlignment="1" applyProtection="1">
      <alignment vertical="center" wrapText="1"/>
      <protection locked="0"/>
    </xf>
    <xf numFmtId="0" fontId="6" fillId="2" borderId="35" xfId="0" applyFont="1" applyFill="1" applyBorder="1" applyAlignment="1" applyProtection="1">
      <alignment vertical="center" wrapText="1"/>
      <protection locked="0"/>
    </xf>
    <xf numFmtId="0" fontId="6" fillId="2" borderId="56" xfId="0" applyFont="1" applyFill="1" applyBorder="1" applyAlignment="1" applyProtection="1">
      <alignment vertical="center" wrapText="1"/>
      <protection locked="0"/>
    </xf>
    <xf numFmtId="0" fontId="4" fillId="0" borderId="5" xfId="0" applyFont="1" applyBorder="1" applyAlignment="1" applyProtection="1">
      <alignment vertical="center" wrapText="1"/>
    </xf>
    <xf numFmtId="0" fontId="4" fillId="0" borderId="62" xfId="0" applyFont="1" applyBorder="1" applyAlignment="1" applyProtection="1">
      <alignment horizontal="center" vertical="center" wrapText="1"/>
    </xf>
    <xf numFmtId="0" fontId="4" fillId="0" borderId="0" xfId="0" applyFont="1" applyFill="1" applyAlignment="1" applyProtection="1">
      <alignment horizontal="left" vertical="center" shrinkToFit="1"/>
    </xf>
    <xf numFmtId="0" fontId="4" fillId="2" borderId="0" xfId="0" applyFont="1" applyFill="1" applyAlignment="1" applyProtection="1">
      <alignment horizontal="left" vertical="center" wrapText="1"/>
      <protection locked="0"/>
    </xf>
    <xf numFmtId="0" fontId="4" fillId="2" borderId="1" xfId="0" applyFont="1" applyFill="1" applyBorder="1" applyAlignment="1" applyProtection="1">
      <alignment horizontal="left" vertical="center" wrapText="1"/>
      <protection locked="0"/>
    </xf>
    <xf numFmtId="0" fontId="4" fillId="2" borderId="2" xfId="0" applyFont="1" applyFill="1" applyBorder="1" applyAlignment="1" applyProtection="1">
      <alignment horizontal="left" vertical="center" wrapText="1"/>
      <protection locked="0"/>
    </xf>
    <xf numFmtId="0" fontId="4" fillId="2" borderId="3" xfId="0" applyFont="1" applyFill="1" applyBorder="1" applyAlignment="1" applyProtection="1">
      <alignment horizontal="left" vertical="center" wrapText="1"/>
      <protection locked="0"/>
    </xf>
    <xf numFmtId="0" fontId="24" fillId="0" borderId="11" xfId="0" applyFont="1" applyBorder="1" applyAlignment="1" applyProtection="1">
      <alignment horizontal="left" vertical="center" wrapText="1"/>
    </xf>
    <xf numFmtId="0" fontId="24" fillId="0" borderId="39" xfId="0" applyFont="1" applyBorder="1" applyAlignment="1" applyProtection="1">
      <alignment horizontal="left" vertical="center" wrapText="1"/>
    </xf>
    <xf numFmtId="0" fontId="24" fillId="0" borderId="4"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9" fillId="0" borderId="6" xfId="0" applyFont="1" applyBorder="1" applyAlignment="1" applyProtection="1">
      <alignment horizontal="left" vertical="center" wrapText="1"/>
    </xf>
    <xf numFmtId="0" fontId="9" fillId="0" borderId="8" xfId="0" applyFont="1" applyBorder="1" applyAlignment="1" applyProtection="1">
      <alignment horizontal="left"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hyperlink" Target="https://policies.env.go.jp/earth/ghg-santeikohyo/calc.html" TargetMode="External"/></Relationships>
</file>

<file path=xl/drawings/drawing1.xml><?xml version="1.0" encoding="utf-8"?>
<xdr:wsDr xmlns:xdr="http://schemas.openxmlformats.org/drawingml/2006/spreadsheetDrawing" xmlns:a="http://schemas.openxmlformats.org/drawingml/2006/main">
  <xdr:twoCellAnchor>
    <xdr:from>
      <xdr:col>20</xdr:col>
      <xdr:colOff>338251</xdr:colOff>
      <xdr:row>7</xdr:row>
      <xdr:rowOff>49804</xdr:rowOff>
    </xdr:from>
    <xdr:to>
      <xdr:col>29</xdr:col>
      <xdr:colOff>449239</xdr:colOff>
      <xdr:row>14</xdr:row>
      <xdr:rowOff>81698</xdr:rowOff>
    </xdr:to>
    <xdr:sp macro="" textlink="">
      <xdr:nvSpPr>
        <xdr:cNvPr id="2" name="テキスト ボックス 1"/>
        <xdr:cNvSpPr txBox="1"/>
      </xdr:nvSpPr>
      <xdr:spPr>
        <a:xfrm>
          <a:off x="10695101" y="1459504"/>
          <a:ext cx="3254238" cy="1365394"/>
        </a:xfrm>
        <a:prstGeom prst="rect">
          <a:avLst/>
        </a:prstGeom>
        <a:solidFill>
          <a:srgbClr val="E9F7FF"/>
        </a:solidFill>
        <a:ln w="9525" cmpd="sng">
          <a:solidFill>
            <a:sysClr val="windowText" lastClr="000000">
              <a:lumMod val="65000"/>
              <a:lumOff val="35000"/>
            </a:sysClr>
          </a:solidFill>
        </a:ln>
        <a:effectLst/>
      </xdr:spPr>
      <xdr:txBody>
        <a:bodyPr vertOverflow="clip" horzOverflow="clip" wrap="square" rtlCol="0" anchor="t"/>
        <a:lstStyle/>
        <a:p>
          <a:pPr marL="0" marR="0" lvl="0" indent="0" defTabSz="914400" eaLnBrk="1" fontAlgn="auto" latinLnBrk="0" hangingPunct="1">
            <a:lnSpc>
              <a:spcPts val="1800"/>
            </a:lnSpc>
            <a:spcBef>
              <a:spcPts val="0"/>
            </a:spcBef>
            <a:spcAft>
              <a:spcPts val="0"/>
            </a:spcAft>
            <a:buClrTx/>
            <a:buSzTx/>
            <a:buFontTx/>
            <a:buNone/>
            <a:tabLst/>
            <a:defRPr/>
          </a:pPr>
          <a:r>
            <a:rPr lang="ja-JP" altLang="en-US" sz="1100" b="1" i="0" u="sng" strike="noStrike">
              <a:solidFill>
                <a:srgbClr val="FF0000"/>
              </a:solidFill>
              <a:effectLst/>
              <a:latin typeface="+mn-lt"/>
              <a:ea typeface="+mn-ea"/>
              <a:cs typeface="+mn-cs"/>
            </a:rPr>
            <a:t>単位発熱量及び排出係数を変更するときは、この表の数値を変更</a:t>
          </a:r>
          <a:r>
            <a:rPr lang="ja-JP" altLang="en-US" sz="1100" b="1" i="0" u="none" strike="noStrike">
              <a:effectLst/>
              <a:latin typeface="+mn-lt"/>
              <a:ea typeface="+mn-ea"/>
              <a:cs typeface="+mn-cs"/>
            </a:rPr>
            <a:t>してください。</a:t>
          </a:r>
          <a:br>
            <a:rPr lang="ja-JP" altLang="en-US" sz="1100" b="1" i="0" u="none" strike="noStrike">
              <a:effectLst/>
              <a:latin typeface="+mn-lt"/>
              <a:ea typeface="+mn-ea"/>
              <a:cs typeface="+mn-cs"/>
            </a:rPr>
          </a:br>
          <a:endParaRPr lang="en-US" altLang="ja-JP" sz="1100" b="1" i="0" u="none" strike="noStrike">
            <a:effectLst/>
            <a:latin typeface="+mn-lt"/>
            <a:ea typeface="+mn-ea"/>
            <a:cs typeface="+mn-cs"/>
          </a:endParaRPr>
        </a:p>
        <a:p>
          <a:pPr marL="0" marR="0" lvl="0" indent="0" defTabSz="914400" eaLnBrk="1" fontAlgn="auto" latinLnBrk="0" hangingPunct="1">
            <a:lnSpc>
              <a:spcPts val="1800"/>
            </a:lnSpc>
            <a:spcBef>
              <a:spcPts val="0"/>
            </a:spcBef>
            <a:spcAft>
              <a:spcPts val="0"/>
            </a:spcAft>
            <a:buClrTx/>
            <a:buSzTx/>
            <a:buFontTx/>
            <a:buNone/>
            <a:tabLst/>
            <a:defRPr/>
          </a:pPr>
          <a:r>
            <a:rPr lang="en-US" altLang="ja-JP" sz="1100" b="1" i="0" u="none" strike="noStrike">
              <a:effectLst/>
              <a:latin typeface="+mn-lt"/>
              <a:ea typeface="+mn-ea"/>
              <a:cs typeface="+mn-cs"/>
            </a:rPr>
            <a:t>※</a:t>
          </a:r>
          <a:r>
            <a:rPr lang="ja-JP" altLang="en-US" sz="1100" b="1" i="0" u="none" strike="noStrike">
              <a:effectLst/>
              <a:latin typeface="+mn-lt"/>
              <a:ea typeface="+mn-ea"/>
              <a:cs typeface="+mn-cs"/>
            </a:rPr>
            <a:t>数値を変更し、</a:t>
          </a:r>
          <a:r>
            <a:rPr lang="en-US" altLang="ja-JP" sz="1100" b="1" i="0" u="none" strike="noStrike">
              <a:effectLst/>
              <a:latin typeface="+mn-lt"/>
              <a:ea typeface="+mn-ea"/>
              <a:cs typeface="+mn-cs"/>
            </a:rPr>
            <a:t>【</a:t>
          </a:r>
          <a:r>
            <a:rPr lang="ja-JP" altLang="en-US" sz="1100" b="1" i="0" u="none" strike="noStrike">
              <a:effectLst/>
              <a:latin typeface="+mn-lt"/>
              <a:ea typeface="+mn-ea"/>
              <a:cs typeface="+mn-cs"/>
            </a:rPr>
            <a:t>変更根拠必要</a:t>
          </a:r>
          <a:r>
            <a:rPr lang="en-US" altLang="ja-JP" sz="1100" b="1" i="0" u="none" strike="noStrike">
              <a:effectLst/>
              <a:latin typeface="+mn-lt"/>
              <a:ea typeface="+mn-ea"/>
              <a:cs typeface="+mn-cs"/>
            </a:rPr>
            <a:t>】</a:t>
          </a:r>
          <a:r>
            <a:rPr lang="ja-JP" altLang="en-US" sz="1100" b="1" i="0" u="none" strike="noStrike">
              <a:effectLst/>
              <a:latin typeface="+mn-lt"/>
              <a:ea typeface="+mn-ea"/>
              <a:cs typeface="+mn-cs"/>
            </a:rPr>
            <a:t>欄に○が表示された場合は、</a:t>
          </a:r>
          <a:r>
            <a:rPr lang="ja-JP" altLang="en-US"/>
            <a:t> </a:t>
          </a:r>
          <a:r>
            <a:rPr lang="ja-JP" altLang="en-US" sz="1100" b="1" i="0" u="none" strike="noStrike">
              <a:effectLst/>
              <a:latin typeface="+mn-lt"/>
              <a:ea typeface="+mn-ea"/>
              <a:cs typeface="+mn-cs"/>
            </a:rPr>
            <a:t>変更した根拠を別途添付してください。</a:t>
          </a:r>
          <a:r>
            <a:rPr lang="ja-JP" altLang="en-US"/>
            <a:t> </a:t>
          </a:r>
          <a:endParaRPr kumimoji="1" lang="ja-JP" altLang="en-US" sz="1200" b="0" i="0" u="none" strike="noStrike" kern="0" cap="none" spc="0" normalizeH="0" baseline="0" noProof="0" smtClean="0">
            <a:ln>
              <a:noFill/>
            </a:ln>
            <a:solidFill>
              <a:srgbClr val="FF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20</xdr:col>
      <xdr:colOff>221712</xdr:colOff>
      <xdr:row>31</xdr:row>
      <xdr:rowOff>74706</xdr:rowOff>
    </xdr:from>
    <xdr:to>
      <xdr:col>29</xdr:col>
      <xdr:colOff>291353</xdr:colOff>
      <xdr:row>37</xdr:row>
      <xdr:rowOff>196745</xdr:rowOff>
    </xdr:to>
    <xdr:sp macro="" textlink="">
      <xdr:nvSpPr>
        <xdr:cNvPr id="3" name="テキスト ボックス 2"/>
        <xdr:cNvSpPr txBox="1"/>
      </xdr:nvSpPr>
      <xdr:spPr>
        <a:xfrm>
          <a:off x="10578562" y="6056406"/>
          <a:ext cx="3212891" cy="1265039"/>
        </a:xfrm>
        <a:prstGeom prst="rect">
          <a:avLst/>
        </a:prstGeom>
        <a:solidFill>
          <a:srgbClr val="E9F7FF"/>
        </a:solidFill>
        <a:ln w="9525" cmpd="sng">
          <a:solidFill>
            <a:sysClr val="windowText" lastClr="000000">
              <a:lumMod val="65000"/>
              <a:lumOff val="35000"/>
            </a:sysClr>
          </a:solidFill>
        </a:ln>
        <a:effectLst/>
      </xdr:spPr>
      <xdr:txBody>
        <a:bodyPr vertOverflow="clip" horzOverflow="clip" wrap="square" rtlCol="0" anchor="t"/>
        <a:lstStyle/>
        <a:p>
          <a:pPr marL="0" marR="0" lvl="0" indent="0" defTabSz="914400" eaLnBrk="1" fontAlgn="auto" latinLnBrk="0" hangingPunct="1">
            <a:lnSpc>
              <a:spcPts val="1800"/>
            </a:lnSpc>
            <a:spcBef>
              <a:spcPts val="0"/>
            </a:spcBef>
            <a:spcAft>
              <a:spcPts val="0"/>
            </a:spcAft>
            <a:buClrTx/>
            <a:buSzTx/>
            <a:buFontTx/>
            <a:buNone/>
            <a:tabLst/>
            <a:defRPr/>
          </a:pPr>
          <a:r>
            <a:rPr lang="ja-JP" altLang="en-US" sz="1200" b="1" i="0" u="sng" strike="noStrike">
              <a:solidFill>
                <a:schemeClr val="tx1"/>
              </a:solidFill>
              <a:effectLst/>
              <a:latin typeface="+mn-lt"/>
              <a:ea typeface="+mn-ea"/>
              <a:cs typeface="+mn-cs"/>
            </a:rPr>
            <a:t>都市ガスの排出係数は、各自入力</a:t>
          </a:r>
          <a:r>
            <a:rPr lang="ja-JP" altLang="en-US" sz="1200" b="1" i="0" u="none" strike="noStrike">
              <a:solidFill>
                <a:schemeClr val="tx1"/>
              </a:solidFill>
              <a:effectLst/>
              <a:latin typeface="+mn-lt"/>
              <a:ea typeface="+mn-ea"/>
              <a:cs typeface="+mn-cs"/>
            </a:rPr>
            <a:t>ください。</a:t>
          </a:r>
          <a:endParaRPr lang="en-US" altLang="ja-JP" sz="1200" b="1" i="0" u="none" strike="noStrike">
            <a:solidFill>
              <a:schemeClr val="tx1"/>
            </a:solidFill>
            <a:effectLst/>
            <a:latin typeface="+mn-lt"/>
            <a:ea typeface="+mn-ea"/>
            <a:cs typeface="+mn-cs"/>
          </a:endParaRPr>
        </a:p>
        <a:p>
          <a:pPr marL="0" marR="0" lvl="0" indent="0" defTabSz="914400" eaLnBrk="1" fontAlgn="auto" latinLnBrk="0" hangingPunct="1">
            <a:lnSpc>
              <a:spcPts val="1400"/>
            </a:lnSpc>
            <a:spcBef>
              <a:spcPts val="0"/>
            </a:spcBef>
            <a:spcAft>
              <a:spcPts val="0"/>
            </a:spcAft>
            <a:buClrTx/>
            <a:buSzTx/>
            <a:buFontTx/>
            <a:buNone/>
            <a:tabLst/>
            <a:defRPr/>
          </a:pPr>
          <a:endParaRPr kumimoji="1" lang="en-US" altLang="ja-JP" sz="1200" b="1" i="0" u="none" strike="noStrike" kern="0" cap="none" spc="0" normalizeH="0" baseline="0" noProof="0" smtClean="0">
            <a:ln>
              <a:noFill/>
            </a:ln>
            <a:solidFill>
              <a:schemeClr val="tx1"/>
            </a:solidFill>
            <a:effectLst/>
            <a:uLnTx/>
            <a:uFillTx/>
            <a:latin typeface="+mn-lt"/>
            <a:ea typeface="+mn-ea"/>
            <a:cs typeface="+mn-cs"/>
          </a:endParaRPr>
        </a:p>
        <a:p>
          <a:pPr marL="0" marR="0" lvl="0" indent="0" defTabSz="914400" eaLnBrk="1" fontAlgn="auto" latinLnBrk="0" hangingPunct="1">
            <a:lnSpc>
              <a:spcPts val="1800"/>
            </a:lnSpc>
            <a:spcBef>
              <a:spcPts val="0"/>
            </a:spcBef>
            <a:spcAft>
              <a:spcPts val="0"/>
            </a:spcAft>
            <a:buClrTx/>
            <a:buSzTx/>
            <a:buFontTx/>
            <a:buNone/>
            <a:tabLst/>
            <a:defRPr/>
          </a:pPr>
          <a:r>
            <a:rPr kumimoji="1" lang="en-US" altLang="ja-JP" sz="1200" b="1" i="0" u="none" strike="noStrike" kern="0" cap="none" spc="0" normalizeH="0" baseline="0" noProof="0" smtClean="0">
              <a:ln>
                <a:noFill/>
              </a:ln>
              <a:solidFill>
                <a:schemeClr val="tx1"/>
              </a:solidFill>
              <a:effectLst/>
              <a:uLnTx/>
              <a:uFillTx/>
              <a:latin typeface="+mn-lt"/>
              <a:ea typeface="+mn-ea"/>
              <a:cs typeface="+mn-cs"/>
            </a:rPr>
            <a:t>※</a:t>
          </a:r>
          <a:r>
            <a:rPr kumimoji="1" lang="ja-JP" altLang="en-US" sz="1200" b="1" i="0" u="none" strike="noStrike" kern="0" cap="none" spc="0" normalizeH="0" baseline="0" noProof="0" smtClean="0">
              <a:ln>
                <a:noFill/>
              </a:ln>
              <a:solidFill>
                <a:schemeClr val="tx1"/>
              </a:solidFill>
              <a:effectLst/>
              <a:uLnTx/>
              <a:uFillTx/>
              <a:latin typeface="+mn-lt"/>
              <a:ea typeface="+mn-ea"/>
              <a:cs typeface="+mn-cs"/>
            </a:rPr>
            <a:t>ガス事業者が公表する基礎排出係数を入力ください。</a:t>
          </a:r>
          <a:endParaRPr kumimoji="1" lang="en-US" altLang="ja-JP" sz="1200" b="1" i="0" u="none" strike="noStrike" kern="0" cap="none" spc="0" normalizeH="0" baseline="0" noProof="0" smtClean="0">
            <a:ln>
              <a:noFill/>
            </a:ln>
            <a:solidFill>
              <a:schemeClr val="tx1"/>
            </a:solidFill>
            <a:effectLst/>
            <a:uLnTx/>
            <a:uFillTx/>
            <a:latin typeface="+mn-lt"/>
            <a:ea typeface="+mn-ea"/>
            <a:cs typeface="+mn-cs"/>
          </a:endParaRPr>
        </a:p>
        <a:p>
          <a:pPr marL="0" marR="0" lvl="0" indent="0" defTabSz="914400" eaLnBrk="1" fontAlgn="auto" latinLnBrk="0" hangingPunct="1">
            <a:lnSpc>
              <a:spcPts val="1800"/>
            </a:lnSpc>
            <a:spcBef>
              <a:spcPts val="0"/>
            </a:spcBef>
            <a:spcAft>
              <a:spcPts val="0"/>
            </a:spcAft>
            <a:buClrTx/>
            <a:buSzTx/>
            <a:buFontTx/>
            <a:buNone/>
            <a:tabLst/>
            <a:defRPr/>
          </a:pPr>
          <a:r>
            <a:rPr kumimoji="1" lang="en-US" altLang="ja-JP" sz="1200" b="1" i="0" u="none" strike="noStrike" kern="0" cap="none" spc="0" normalizeH="0" baseline="0" noProof="0" smtClean="0">
              <a:ln>
                <a:noFill/>
              </a:ln>
              <a:solidFill>
                <a:schemeClr val="tx1"/>
              </a:solidFill>
              <a:effectLst/>
              <a:uLnTx/>
              <a:uFillTx/>
              <a:latin typeface="Calibri" panose="020F0502020204030204"/>
              <a:ea typeface="ＭＳ Ｐゴシック" panose="020B0600070205080204" pitchFamily="50" charset="-128"/>
              <a:cs typeface="+mn-cs"/>
            </a:rPr>
            <a:t>※</a:t>
          </a:r>
          <a:r>
            <a:rPr kumimoji="1" lang="ja-JP" altLang="en-US" sz="1200" b="1" i="0" u="none" strike="noStrike" kern="0" cap="none" spc="0" normalizeH="0" baseline="0" noProof="0" smtClean="0">
              <a:ln>
                <a:noFill/>
              </a:ln>
              <a:solidFill>
                <a:schemeClr val="tx1"/>
              </a:solidFill>
              <a:effectLst/>
              <a:uLnTx/>
              <a:uFillTx/>
              <a:latin typeface="Calibri" panose="020F0502020204030204"/>
              <a:ea typeface="ＭＳ Ｐゴシック" panose="020B0600070205080204" pitchFamily="50" charset="-128"/>
              <a:cs typeface="+mn-cs"/>
            </a:rPr>
            <a:t>ガス事業者名も入力ください。</a:t>
          </a:r>
        </a:p>
      </xdr:txBody>
    </xdr:sp>
    <xdr:clientData/>
  </xdr:twoCellAnchor>
  <xdr:twoCellAnchor>
    <xdr:from>
      <xdr:col>19</xdr:col>
      <xdr:colOff>537883</xdr:colOff>
      <xdr:row>4</xdr:row>
      <xdr:rowOff>134470</xdr:rowOff>
    </xdr:from>
    <xdr:to>
      <xdr:col>20</xdr:col>
      <xdr:colOff>336177</xdr:colOff>
      <xdr:row>7</xdr:row>
      <xdr:rowOff>59764</xdr:rowOff>
    </xdr:to>
    <xdr:cxnSp macro="">
      <xdr:nvCxnSpPr>
        <xdr:cNvPr id="4" name="直線矢印コネクタ 3"/>
        <xdr:cNvCxnSpPr/>
      </xdr:nvCxnSpPr>
      <xdr:spPr bwMode="auto">
        <a:xfrm flipH="1" flipV="1">
          <a:off x="10221633" y="934570"/>
          <a:ext cx="471394" cy="534894"/>
        </a:xfrm>
        <a:prstGeom prst="straightConnector1">
          <a:avLst/>
        </a:prstGeom>
        <a:ln>
          <a:tailEnd type="triangle"/>
        </a:ln>
        <a:extLst/>
      </xdr:spPr>
      <xdr:style>
        <a:lnRef idx="1">
          <a:schemeClr val="dk1"/>
        </a:lnRef>
        <a:fillRef idx="0">
          <a:schemeClr val="dk1"/>
        </a:fillRef>
        <a:effectRef idx="0">
          <a:schemeClr val="dk1"/>
        </a:effectRef>
        <a:fontRef idx="minor">
          <a:schemeClr val="tx1"/>
        </a:fontRef>
      </xdr:style>
    </xdr:cxnSp>
    <xdr:clientData/>
  </xdr:twoCellAnchor>
  <xdr:twoCellAnchor>
    <xdr:from>
      <xdr:col>19</xdr:col>
      <xdr:colOff>283885</xdr:colOff>
      <xdr:row>37</xdr:row>
      <xdr:rowOff>179294</xdr:rowOff>
    </xdr:from>
    <xdr:to>
      <xdr:col>20</xdr:col>
      <xdr:colOff>239059</xdr:colOff>
      <xdr:row>39</xdr:row>
      <xdr:rowOff>14942</xdr:rowOff>
    </xdr:to>
    <xdr:cxnSp macro="">
      <xdr:nvCxnSpPr>
        <xdr:cNvPr id="5" name="直線矢印コネクタ 4"/>
        <xdr:cNvCxnSpPr/>
      </xdr:nvCxnSpPr>
      <xdr:spPr bwMode="auto">
        <a:xfrm flipH="1">
          <a:off x="9967635" y="7303994"/>
          <a:ext cx="628274" cy="330948"/>
        </a:xfrm>
        <a:prstGeom prst="straightConnector1">
          <a:avLst/>
        </a:prstGeom>
        <a:ln>
          <a:tailEnd type="triangle"/>
        </a:ln>
        <a:extLst/>
      </xdr:spPr>
      <xdr:style>
        <a:lnRef idx="1">
          <a:schemeClr val="dk1"/>
        </a:lnRef>
        <a:fillRef idx="0">
          <a:schemeClr val="dk1"/>
        </a:fillRef>
        <a:effectRef idx="0">
          <a:schemeClr val="dk1"/>
        </a:effectRef>
        <a:fontRef idx="minor">
          <a:schemeClr val="tx1"/>
        </a:fontRef>
      </xdr:style>
    </xdr:cxnSp>
    <xdr:clientData/>
  </xdr:twoCellAnchor>
  <xdr:twoCellAnchor>
    <xdr:from>
      <xdr:col>20</xdr:col>
      <xdr:colOff>285957</xdr:colOff>
      <xdr:row>45</xdr:row>
      <xdr:rowOff>49805</xdr:rowOff>
    </xdr:from>
    <xdr:to>
      <xdr:col>29</xdr:col>
      <xdr:colOff>396945</xdr:colOff>
      <xdr:row>52</xdr:row>
      <xdr:rowOff>81699</xdr:rowOff>
    </xdr:to>
    <xdr:sp macro="" textlink="">
      <xdr:nvSpPr>
        <xdr:cNvPr id="6" name="テキスト ボックス 5"/>
        <xdr:cNvSpPr txBox="1"/>
      </xdr:nvSpPr>
      <xdr:spPr>
        <a:xfrm>
          <a:off x="10642807" y="8850905"/>
          <a:ext cx="3254238" cy="1365394"/>
        </a:xfrm>
        <a:prstGeom prst="rect">
          <a:avLst/>
        </a:prstGeom>
        <a:solidFill>
          <a:srgbClr val="E9F7FF"/>
        </a:solidFill>
        <a:ln w="9525" cmpd="sng">
          <a:solidFill>
            <a:sysClr val="windowText" lastClr="000000">
              <a:lumMod val="65000"/>
              <a:lumOff val="35000"/>
            </a:sysClr>
          </a:solidFill>
        </a:ln>
        <a:effectLst/>
      </xdr:spPr>
      <xdr:txBody>
        <a:bodyPr vertOverflow="clip" horzOverflow="clip" wrap="square" rtlCol="0" anchor="t"/>
        <a:lstStyle/>
        <a:p>
          <a:pPr marL="0" marR="0" lvl="0" indent="0" defTabSz="914400" eaLnBrk="1" fontAlgn="auto" latinLnBrk="0" hangingPunct="1">
            <a:lnSpc>
              <a:spcPts val="1800"/>
            </a:lnSpc>
            <a:spcBef>
              <a:spcPts val="0"/>
            </a:spcBef>
            <a:spcAft>
              <a:spcPts val="0"/>
            </a:spcAft>
            <a:buClrTx/>
            <a:buSzTx/>
            <a:buFontTx/>
            <a:buNone/>
            <a:tabLst/>
            <a:defRPr/>
          </a:pPr>
          <a:r>
            <a:rPr lang="ja-JP" altLang="en-US" sz="1100" b="1" i="0" u="sng" strike="noStrike">
              <a:solidFill>
                <a:srgbClr val="FF0000"/>
              </a:solidFill>
              <a:effectLst/>
              <a:latin typeface="+mn-lt"/>
              <a:ea typeface="+mn-ea"/>
              <a:cs typeface="+mn-cs"/>
            </a:rPr>
            <a:t>単位発熱量及び排出係数を変更するときは、この表の数値を変更</a:t>
          </a:r>
          <a:r>
            <a:rPr lang="ja-JP" altLang="en-US" sz="1100" b="1" i="0" u="none" strike="noStrike">
              <a:effectLst/>
              <a:latin typeface="+mn-lt"/>
              <a:ea typeface="+mn-ea"/>
              <a:cs typeface="+mn-cs"/>
            </a:rPr>
            <a:t>してください。</a:t>
          </a:r>
          <a:endParaRPr lang="en-US" altLang="ja-JP" sz="1100" b="1" i="0" u="none" strike="noStrike">
            <a:effectLst/>
            <a:latin typeface="+mn-lt"/>
            <a:ea typeface="+mn-ea"/>
            <a:cs typeface="+mn-cs"/>
          </a:endParaRPr>
        </a:p>
        <a:p>
          <a:pPr marL="0" marR="0" lvl="0" indent="0" defTabSz="914400" eaLnBrk="1" fontAlgn="auto" latinLnBrk="0" hangingPunct="1">
            <a:lnSpc>
              <a:spcPts val="1800"/>
            </a:lnSpc>
            <a:spcBef>
              <a:spcPts val="0"/>
            </a:spcBef>
            <a:spcAft>
              <a:spcPts val="0"/>
            </a:spcAft>
            <a:buClrTx/>
            <a:buSzTx/>
            <a:buFontTx/>
            <a:buNone/>
            <a:tabLst/>
            <a:defRPr/>
          </a:pPr>
          <a:endParaRPr lang="en-US" altLang="ja-JP" sz="1100" b="1" i="0" u="none" strike="noStrike">
            <a:effectLst/>
            <a:latin typeface="+mn-lt"/>
            <a:ea typeface="+mn-ea"/>
            <a:cs typeface="+mn-cs"/>
          </a:endParaRPr>
        </a:p>
        <a:p>
          <a:pPr marL="0" marR="0" lvl="0" indent="0" defTabSz="914400" eaLnBrk="1" fontAlgn="auto" latinLnBrk="0" hangingPunct="1">
            <a:lnSpc>
              <a:spcPts val="1800"/>
            </a:lnSpc>
            <a:spcBef>
              <a:spcPts val="0"/>
            </a:spcBef>
            <a:spcAft>
              <a:spcPts val="0"/>
            </a:spcAft>
            <a:buClrTx/>
            <a:buSzTx/>
            <a:buFontTx/>
            <a:buNone/>
            <a:tabLst/>
            <a:defRPr/>
          </a:pPr>
          <a:r>
            <a:rPr lang="en-US" altLang="ja-JP" sz="1100" b="1" i="0" u="none" strike="noStrike">
              <a:effectLst/>
              <a:latin typeface="+mn-lt"/>
              <a:ea typeface="+mn-ea"/>
              <a:cs typeface="+mn-cs"/>
            </a:rPr>
            <a:t>※</a:t>
          </a:r>
          <a:r>
            <a:rPr lang="ja-JP" altLang="en-US" sz="1100" b="1" i="0" u="none" strike="noStrike">
              <a:effectLst/>
              <a:latin typeface="+mn-lt"/>
              <a:ea typeface="+mn-ea"/>
              <a:cs typeface="+mn-cs"/>
            </a:rPr>
            <a:t>数値を変更し、</a:t>
          </a:r>
          <a:r>
            <a:rPr lang="en-US" altLang="ja-JP" sz="1100" b="1" i="0" u="none" strike="noStrike">
              <a:effectLst/>
              <a:latin typeface="+mn-lt"/>
              <a:ea typeface="+mn-ea"/>
              <a:cs typeface="+mn-cs"/>
            </a:rPr>
            <a:t>【</a:t>
          </a:r>
          <a:r>
            <a:rPr lang="ja-JP" altLang="en-US" sz="1100" b="1" i="0" u="none" strike="noStrike">
              <a:effectLst/>
              <a:latin typeface="+mn-lt"/>
              <a:ea typeface="+mn-ea"/>
              <a:cs typeface="+mn-cs"/>
            </a:rPr>
            <a:t>変更根拠必要</a:t>
          </a:r>
          <a:r>
            <a:rPr lang="en-US" altLang="ja-JP" sz="1100" b="1" i="0" u="none" strike="noStrike">
              <a:effectLst/>
              <a:latin typeface="+mn-lt"/>
              <a:ea typeface="+mn-ea"/>
              <a:cs typeface="+mn-cs"/>
            </a:rPr>
            <a:t>】</a:t>
          </a:r>
          <a:r>
            <a:rPr lang="ja-JP" altLang="en-US" sz="1100" b="1" i="0" u="none" strike="noStrike">
              <a:effectLst/>
              <a:latin typeface="+mn-lt"/>
              <a:ea typeface="+mn-ea"/>
              <a:cs typeface="+mn-cs"/>
            </a:rPr>
            <a:t>欄に○が表示された場合は、</a:t>
          </a:r>
          <a:r>
            <a:rPr lang="ja-JP" altLang="en-US"/>
            <a:t> </a:t>
          </a:r>
          <a:r>
            <a:rPr lang="ja-JP" altLang="en-US" sz="1100" b="1" i="0" u="none" strike="noStrike">
              <a:effectLst/>
              <a:latin typeface="+mn-lt"/>
              <a:ea typeface="+mn-ea"/>
              <a:cs typeface="+mn-cs"/>
            </a:rPr>
            <a:t>変更した根拠を別途添付してください。</a:t>
          </a:r>
          <a:r>
            <a:rPr lang="ja-JP" altLang="en-US"/>
            <a:t> </a:t>
          </a:r>
          <a:endParaRPr kumimoji="1" lang="ja-JP" altLang="en-US" sz="1200" b="0" i="0" u="none" strike="noStrike" kern="0" cap="none" spc="0" normalizeH="0" baseline="0" noProof="0" smtClean="0">
            <a:ln>
              <a:noFill/>
            </a:ln>
            <a:solidFill>
              <a:srgbClr val="FF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19</xdr:col>
      <xdr:colOff>485589</xdr:colOff>
      <xdr:row>42</xdr:row>
      <xdr:rowOff>134471</xdr:rowOff>
    </xdr:from>
    <xdr:to>
      <xdr:col>20</xdr:col>
      <xdr:colOff>283883</xdr:colOff>
      <xdr:row>45</xdr:row>
      <xdr:rowOff>59765</xdr:rowOff>
    </xdr:to>
    <xdr:cxnSp macro="">
      <xdr:nvCxnSpPr>
        <xdr:cNvPr id="7" name="直線矢印コネクタ 6"/>
        <xdr:cNvCxnSpPr/>
      </xdr:nvCxnSpPr>
      <xdr:spPr bwMode="auto">
        <a:xfrm flipH="1" flipV="1">
          <a:off x="10169339" y="8325971"/>
          <a:ext cx="471394" cy="534894"/>
        </a:xfrm>
        <a:prstGeom prst="straightConnector1">
          <a:avLst/>
        </a:prstGeom>
        <a:ln>
          <a:tailEnd type="triangle"/>
        </a:ln>
        <a:extLst/>
      </xdr:spPr>
      <xdr:style>
        <a:lnRef idx="1">
          <a:schemeClr val="dk1"/>
        </a:lnRef>
        <a:fillRef idx="0">
          <a:schemeClr val="dk1"/>
        </a:fillRef>
        <a:effectRef idx="0">
          <a:schemeClr val="dk1"/>
        </a:effectRef>
        <a:fontRef idx="minor">
          <a:schemeClr val="tx1"/>
        </a:fontRef>
      </xdr:style>
    </xdr:cxnSp>
    <xdr:clientData/>
  </xdr:twoCellAnchor>
  <xdr:twoCellAnchor>
    <xdr:from>
      <xdr:col>20</xdr:col>
      <xdr:colOff>211252</xdr:colOff>
      <xdr:row>70</xdr:row>
      <xdr:rowOff>42335</xdr:rowOff>
    </xdr:from>
    <xdr:to>
      <xdr:col>29</xdr:col>
      <xdr:colOff>149413</xdr:colOff>
      <xdr:row>77</xdr:row>
      <xdr:rowOff>74229</xdr:rowOff>
    </xdr:to>
    <xdr:sp macro="" textlink="">
      <xdr:nvSpPr>
        <xdr:cNvPr id="8" name="テキスト ボックス 7"/>
        <xdr:cNvSpPr txBox="1"/>
      </xdr:nvSpPr>
      <xdr:spPr>
        <a:xfrm>
          <a:off x="10568102" y="13726585"/>
          <a:ext cx="3081411" cy="1365394"/>
        </a:xfrm>
        <a:prstGeom prst="rect">
          <a:avLst/>
        </a:prstGeom>
        <a:solidFill>
          <a:srgbClr val="E9F7FF"/>
        </a:solidFill>
        <a:ln w="9525" cmpd="sng">
          <a:solidFill>
            <a:sysClr val="windowText" lastClr="000000">
              <a:lumMod val="65000"/>
              <a:lumOff val="35000"/>
            </a:sysClr>
          </a:solidFill>
        </a:ln>
        <a:effectLst/>
      </xdr:spPr>
      <xdr:txBody>
        <a:bodyPr vertOverflow="clip" horzOverflow="clip" wrap="square" rtlCol="0" anchor="t"/>
        <a:lstStyle/>
        <a:p>
          <a:pPr marL="0" marR="0" lvl="0" indent="0" defTabSz="914400" eaLnBrk="1" fontAlgn="auto" latinLnBrk="0" hangingPunct="1">
            <a:lnSpc>
              <a:spcPts val="1800"/>
            </a:lnSpc>
            <a:spcBef>
              <a:spcPts val="0"/>
            </a:spcBef>
            <a:spcAft>
              <a:spcPts val="0"/>
            </a:spcAft>
            <a:buClrTx/>
            <a:buSzTx/>
            <a:buFontTx/>
            <a:buNone/>
            <a:tabLst/>
            <a:defRPr/>
          </a:pPr>
          <a:r>
            <a:rPr lang="ja-JP" altLang="en-US" sz="1100" b="1" i="0" u="sng" strike="noStrike">
              <a:solidFill>
                <a:schemeClr val="tx1"/>
              </a:solidFill>
              <a:effectLst/>
              <a:latin typeface="+mn-lt"/>
              <a:ea typeface="+mn-ea"/>
              <a:cs typeface="+mn-cs"/>
            </a:rPr>
            <a:t>産業用以外の蒸気、温水、冷水の排出係数</a:t>
          </a:r>
          <a:r>
            <a:rPr lang="ja-JP" altLang="en-US" sz="1100" b="1" i="0" u="none" strike="noStrike">
              <a:solidFill>
                <a:schemeClr val="tx1"/>
              </a:solidFill>
              <a:effectLst/>
              <a:latin typeface="+mn-lt"/>
              <a:ea typeface="+mn-ea"/>
              <a:cs typeface="+mn-cs"/>
            </a:rPr>
            <a:t>は、</a:t>
          </a:r>
          <a:r>
            <a:rPr lang="ja-JP" altLang="en-US" sz="1100" b="1" i="0" u="none" strike="noStrike">
              <a:solidFill>
                <a:srgbClr val="FF0000"/>
              </a:solidFill>
              <a:effectLst/>
              <a:latin typeface="+mn-lt"/>
              <a:ea typeface="+mn-ea"/>
              <a:cs typeface="+mn-cs"/>
            </a:rPr>
            <a:t>各自入力</a:t>
          </a:r>
          <a:r>
            <a:rPr lang="ja-JP" altLang="en-US" sz="1100" b="1" i="0" u="none" strike="noStrike">
              <a:solidFill>
                <a:schemeClr val="tx1"/>
              </a:solidFill>
              <a:effectLst/>
              <a:latin typeface="+mn-lt"/>
              <a:ea typeface="+mn-ea"/>
              <a:cs typeface="+mn-cs"/>
            </a:rPr>
            <a:t>ください。</a:t>
          </a:r>
          <a:endParaRPr lang="en-US" altLang="ja-JP" sz="1100" b="1" i="0" u="none" strike="noStrike">
            <a:solidFill>
              <a:schemeClr val="tx1"/>
            </a:solidFill>
            <a:effectLst/>
            <a:latin typeface="+mn-lt"/>
            <a:ea typeface="+mn-ea"/>
            <a:cs typeface="+mn-cs"/>
          </a:endParaRPr>
        </a:p>
        <a:p>
          <a:pPr marL="0" marR="0" lvl="0" indent="0" defTabSz="914400" eaLnBrk="1" fontAlgn="auto" latinLnBrk="0" hangingPunct="1">
            <a:lnSpc>
              <a:spcPts val="1800"/>
            </a:lnSpc>
            <a:spcBef>
              <a:spcPts val="0"/>
            </a:spcBef>
            <a:spcAft>
              <a:spcPts val="0"/>
            </a:spcAft>
            <a:buClrTx/>
            <a:buSzTx/>
            <a:buFontTx/>
            <a:buNone/>
            <a:tabLst/>
            <a:defRPr/>
          </a:pPr>
          <a:r>
            <a:rPr lang="ja-JP" altLang="en-US" sz="1100" b="1" i="0" u="none" strike="noStrike">
              <a:solidFill>
                <a:schemeClr val="tx1"/>
              </a:solidFill>
              <a:effectLst/>
              <a:latin typeface="+mn-lt"/>
              <a:ea typeface="+mn-ea"/>
              <a:cs typeface="+mn-cs"/>
            </a:rPr>
            <a:t>その他使用した熱で、販売した量がある場合は排出係数を入力してください。</a:t>
          </a:r>
          <a:endParaRPr kumimoji="1" lang="ja-JP" altLang="en-US" sz="1200" b="0" i="0" u="none" strike="noStrike" kern="0" cap="none" spc="0" normalizeH="0" baseline="0" noProof="0" smtClean="0">
            <a:ln>
              <a:noFill/>
            </a:ln>
            <a:solidFill>
              <a:schemeClr val="tx1"/>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20</xdr:col>
      <xdr:colOff>7472</xdr:colOff>
      <xdr:row>68</xdr:row>
      <xdr:rowOff>82178</xdr:rowOff>
    </xdr:from>
    <xdr:to>
      <xdr:col>20</xdr:col>
      <xdr:colOff>224118</xdr:colOff>
      <xdr:row>70</xdr:row>
      <xdr:rowOff>59764</xdr:rowOff>
    </xdr:to>
    <xdr:cxnSp macro="">
      <xdr:nvCxnSpPr>
        <xdr:cNvPr id="9" name="直線矢印コネクタ 8"/>
        <xdr:cNvCxnSpPr/>
      </xdr:nvCxnSpPr>
      <xdr:spPr bwMode="auto">
        <a:xfrm flipH="1" flipV="1">
          <a:off x="10364322" y="13385428"/>
          <a:ext cx="216646" cy="358586"/>
        </a:xfrm>
        <a:prstGeom prst="straightConnector1">
          <a:avLst/>
        </a:prstGeom>
        <a:ln>
          <a:tailEnd type="triangle"/>
        </a:ln>
        <a:extLst/>
      </xdr:spPr>
      <xdr:style>
        <a:lnRef idx="1">
          <a:schemeClr val="dk1"/>
        </a:lnRef>
        <a:fillRef idx="0">
          <a:schemeClr val="dk1"/>
        </a:fillRef>
        <a:effectRef idx="0">
          <a:schemeClr val="dk1"/>
        </a:effectRef>
        <a:fontRef idx="minor">
          <a:schemeClr val="tx1"/>
        </a:fontRef>
      </xdr:style>
    </xdr:cxnSp>
    <xdr:clientData/>
  </xdr:twoCellAnchor>
  <xdr:twoCellAnchor>
    <xdr:from>
      <xdr:col>21</xdr:col>
      <xdr:colOff>211250</xdr:colOff>
      <xdr:row>84</xdr:row>
      <xdr:rowOff>4981</xdr:rowOff>
    </xdr:from>
    <xdr:to>
      <xdr:col>30</xdr:col>
      <xdr:colOff>326572</xdr:colOff>
      <xdr:row>90</xdr:row>
      <xdr:rowOff>72572</xdr:rowOff>
    </xdr:to>
    <xdr:sp macro="" textlink="">
      <xdr:nvSpPr>
        <xdr:cNvPr id="10" name="テキスト ボックス 9">
          <a:hlinkClick xmlns:r="http://schemas.openxmlformats.org/officeDocument/2006/relationships" r:id="rId1"/>
        </xdr:cNvPr>
        <xdr:cNvSpPr txBox="1"/>
      </xdr:nvSpPr>
      <xdr:spPr>
        <a:xfrm>
          <a:off x="11187679" y="16542195"/>
          <a:ext cx="3244964" cy="1482734"/>
        </a:xfrm>
        <a:prstGeom prst="rect">
          <a:avLst/>
        </a:prstGeom>
        <a:solidFill>
          <a:srgbClr val="E9F7FF"/>
        </a:solidFill>
        <a:ln w="9525" cmpd="sng">
          <a:solidFill>
            <a:sysClr val="windowText" lastClr="000000">
              <a:lumMod val="65000"/>
              <a:lumOff val="35000"/>
            </a:sysClr>
          </a:solidFill>
        </a:ln>
        <a:effectLst/>
      </xdr:spPr>
      <xdr:txBody>
        <a:bodyPr vertOverflow="clip" horzOverflow="clip" wrap="square" rtlCol="0" anchor="t"/>
        <a:lstStyle/>
        <a:p>
          <a:pPr marL="0" marR="0" lvl="0" indent="0" defTabSz="914400" eaLnBrk="1" fontAlgn="auto" latinLnBrk="0" hangingPunct="1">
            <a:lnSpc>
              <a:spcPts val="1800"/>
            </a:lnSpc>
            <a:spcBef>
              <a:spcPts val="0"/>
            </a:spcBef>
            <a:spcAft>
              <a:spcPts val="0"/>
            </a:spcAft>
            <a:buClrTx/>
            <a:buSzTx/>
            <a:buFontTx/>
            <a:buNone/>
            <a:tabLst/>
            <a:defRPr/>
          </a:pPr>
          <a:r>
            <a:rPr lang="ja-JP" altLang="en-US" sz="1100" b="1" i="0" u="sng" strike="noStrike">
              <a:solidFill>
                <a:schemeClr val="tx1"/>
              </a:solidFill>
              <a:effectLst/>
              <a:latin typeface="+mn-lt"/>
              <a:ea typeface="+mn-ea"/>
              <a:cs typeface="+mn-cs"/>
            </a:rPr>
            <a:t>電気事業者の排出係数は、</a:t>
          </a:r>
          <a:r>
            <a:rPr lang="ja-JP" altLang="en-US" sz="1100" b="1" i="0" u="sng" strike="noStrike">
              <a:solidFill>
                <a:srgbClr val="FF0000"/>
              </a:solidFill>
              <a:effectLst/>
              <a:latin typeface="+mn-lt"/>
              <a:ea typeface="+mn-ea"/>
              <a:cs typeface="+mn-cs"/>
            </a:rPr>
            <a:t>各自入力</a:t>
          </a:r>
          <a:r>
            <a:rPr lang="ja-JP" altLang="en-US" sz="1100" b="1" i="0" u="sng" strike="noStrike">
              <a:solidFill>
                <a:schemeClr val="tx1"/>
              </a:solidFill>
              <a:effectLst/>
              <a:latin typeface="+mn-lt"/>
              <a:ea typeface="+mn-ea"/>
              <a:cs typeface="+mn-cs"/>
            </a:rPr>
            <a:t>ください</a:t>
          </a:r>
          <a:r>
            <a:rPr lang="ja-JP" altLang="en-US" sz="1100" b="1" i="0" u="none" strike="noStrike">
              <a:solidFill>
                <a:schemeClr val="tx1"/>
              </a:solidFill>
              <a:effectLst/>
              <a:latin typeface="+mn-lt"/>
              <a:ea typeface="+mn-ea"/>
              <a:cs typeface="+mn-cs"/>
            </a:rPr>
            <a:t>。</a:t>
          </a:r>
          <a:endParaRPr lang="en-US" altLang="ja-JP" sz="1100" b="1" i="0" u="none" strike="noStrike">
            <a:solidFill>
              <a:schemeClr val="tx1"/>
            </a:solidFill>
            <a:effectLst/>
            <a:latin typeface="+mn-lt"/>
            <a:ea typeface="+mn-ea"/>
            <a:cs typeface="+mn-cs"/>
          </a:endParaRPr>
        </a:p>
        <a:p>
          <a:pPr marL="0" marR="0" lvl="0" indent="0" defTabSz="914400" eaLnBrk="1" fontAlgn="auto" latinLnBrk="0" hangingPunct="1">
            <a:lnSpc>
              <a:spcPts val="1800"/>
            </a:lnSpc>
            <a:spcBef>
              <a:spcPts val="0"/>
            </a:spcBef>
            <a:spcAft>
              <a:spcPts val="0"/>
            </a:spcAft>
            <a:buClrTx/>
            <a:buSzTx/>
            <a:buFontTx/>
            <a:buNone/>
            <a:tabLst/>
            <a:defRPr/>
          </a:pPr>
          <a:endParaRPr kumimoji="1" lang="en-US" altLang="ja-JP" sz="1100" b="1" i="0" u="none" strike="noStrike" kern="0" cap="none" spc="0" normalizeH="0" baseline="0" noProof="0" smtClean="0">
            <a:ln>
              <a:noFill/>
            </a:ln>
            <a:solidFill>
              <a:schemeClr val="tx1"/>
            </a:solidFill>
            <a:effectLst/>
            <a:uLnTx/>
            <a:uFillTx/>
            <a:latin typeface="+mn-lt"/>
            <a:ea typeface="+mn-ea"/>
            <a:cs typeface="+mn-cs"/>
          </a:endParaRPr>
        </a:p>
        <a:p>
          <a:r>
            <a:rPr lang="en-US" altLang="ja-JP" sz="1100" b="1" i="0" u="none" strike="noStrike" baseline="0" smtClean="0">
              <a:latin typeface="+mn-lt"/>
              <a:ea typeface="+mn-ea"/>
              <a:cs typeface="+mn-cs"/>
            </a:rPr>
            <a:t>※</a:t>
          </a:r>
          <a:r>
            <a:rPr lang="ja-JP" altLang="en-US" sz="1100" b="1" i="0" u="none" strike="noStrike" baseline="0" smtClean="0">
              <a:latin typeface="+mn-lt"/>
              <a:ea typeface="+mn-ea"/>
              <a:cs typeface="+mn-cs"/>
            </a:rPr>
            <a:t>国が公表する電気事業者ごとの排出係数（</a:t>
          </a:r>
          <a:r>
            <a:rPr lang="ja-JP" altLang="en-US" sz="1100" b="1" i="0" u="none" strike="noStrike" baseline="0" smtClean="0">
              <a:solidFill>
                <a:srgbClr val="FF0000"/>
              </a:solidFill>
              <a:latin typeface="+mn-lt"/>
              <a:ea typeface="+mn-ea"/>
              <a:cs typeface="+mn-cs"/>
            </a:rPr>
            <a:t>基礎排出係数</a:t>
          </a:r>
          <a:r>
            <a:rPr lang="ja-JP" altLang="en-US" sz="1100" b="1" i="0" u="none" strike="noStrike" baseline="0" smtClean="0">
              <a:latin typeface="+mn-lt"/>
              <a:ea typeface="+mn-ea"/>
              <a:cs typeface="+mn-cs"/>
            </a:rPr>
            <a:t>）をご確認ください。</a:t>
          </a:r>
        </a:p>
        <a:p>
          <a:r>
            <a:rPr lang="en-US" altLang="ja-JP" sz="1100" b="1" i="0" u="none" strike="noStrike" baseline="0" smtClean="0">
              <a:latin typeface="+mn-lt"/>
              <a:ea typeface="+mn-ea"/>
              <a:cs typeface="+mn-cs"/>
            </a:rPr>
            <a:t>【</a:t>
          </a:r>
          <a:r>
            <a:rPr lang="ja-JP" altLang="en-US" sz="1100" b="1" i="0" u="none" strike="noStrike" baseline="0" smtClean="0">
              <a:latin typeface="+mn-lt"/>
              <a:ea typeface="+mn-ea"/>
              <a:cs typeface="+mn-cs"/>
            </a:rPr>
            <a:t>公表</a:t>
          </a:r>
          <a:r>
            <a:rPr lang="en-US" altLang="ja-JP" sz="1100" b="1" i="0" u="none" strike="noStrike" baseline="0" smtClean="0">
              <a:latin typeface="+mn-lt"/>
              <a:ea typeface="+mn-ea"/>
              <a:cs typeface="+mn-cs"/>
            </a:rPr>
            <a:t>HP】https://policies.env.go.jp/earth/ghg-santeikohyo/calc.html</a:t>
          </a:r>
          <a:endParaRPr kumimoji="1" lang="ja-JP" altLang="en-US" sz="1200" b="1" i="0" u="none" strike="noStrike" kern="0" cap="none" spc="0" normalizeH="0" baseline="0" noProof="0" smtClean="0">
            <a:ln>
              <a:noFill/>
            </a:ln>
            <a:solidFill>
              <a:schemeClr val="tx1"/>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21</xdr:col>
      <xdr:colOff>7470</xdr:colOff>
      <xdr:row>82</xdr:row>
      <xdr:rowOff>44823</xdr:rowOff>
    </xdr:from>
    <xdr:to>
      <xdr:col>21</xdr:col>
      <xdr:colOff>224116</xdr:colOff>
      <xdr:row>84</xdr:row>
      <xdr:rowOff>22410</xdr:rowOff>
    </xdr:to>
    <xdr:cxnSp macro="">
      <xdr:nvCxnSpPr>
        <xdr:cNvPr id="11" name="直線矢印コネクタ 10"/>
        <xdr:cNvCxnSpPr/>
      </xdr:nvCxnSpPr>
      <xdr:spPr bwMode="auto">
        <a:xfrm flipH="1" flipV="1">
          <a:off x="10992970" y="16205573"/>
          <a:ext cx="216646" cy="358587"/>
        </a:xfrm>
        <a:prstGeom prst="straightConnector1">
          <a:avLst/>
        </a:prstGeom>
        <a:ln>
          <a:tailEnd type="triangle"/>
        </a:ln>
        <a:extLst/>
      </xdr:spPr>
      <xdr:style>
        <a:lnRef idx="1">
          <a:schemeClr val="dk1"/>
        </a:lnRef>
        <a:fillRef idx="0">
          <a:schemeClr val="dk1"/>
        </a:fillRef>
        <a:effectRef idx="0">
          <a:schemeClr val="dk1"/>
        </a:effectRef>
        <a:fontRef idx="minor">
          <a:schemeClr val="tx1"/>
        </a:fontRef>
      </xdr:style>
    </xdr:cxnSp>
    <xdr:clientData/>
  </xdr:twoCellAnchor>
  <xdr:twoCellAnchor>
    <xdr:from>
      <xdr:col>19</xdr:col>
      <xdr:colOff>236651</xdr:colOff>
      <xdr:row>91</xdr:row>
      <xdr:rowOff>67735</xdr:rowOff>
    </xdr:from>
    <xdr:to>
      <xdr:col>27</xdr:col>
      <xdr:colOff>283883</xdr:colOff>
      <xdr:row>92</xdr:row>
      <xdr:rowOff>268942</xdr:rowOff>
    </xdr:to>
    <xdr:sp macro="" textlink="">
      <xdr:nvSpPr>
        <xdr:cNvPr id="12" name="テキスト ボックス 11"/>
        <xdr:cNvSpPr txBox="1"/>
      </xdr:nvSpPr>
      <xdr:spPr>
        <a:xfrm>
          <a:off x="9920401" y="18343035"/>
          <a:ext cx="2606282" cy="518707"/>
        </a:xfrm>
        <a:prstGeom prst="rect">
          <a:avLst/>
        </a:prstGeom>
        <a:solidFill>
          <a:srgbClr val="E9F7FF"/>
        </a:solidFill>
        <a:ln w="9525" cmpd="sng">
          <a:solidFill>
            <a:sysClr val="windowText" lastClr="000000">
              <a:lumMod val="65000"/>
              <a:lumOff val="35000"/>
            </a:sysClr>
          </a:solidFill>
        </a:ln>
        <a:effectLst/>
      </xdr:spPr>
      <xdr:txBody>
        <a:bodyPr vertOverflow="clip" horzOverflow="clip" wrap="square" rtlCol="0" anchor="t"/>
        <a:lstStyle/>
        <a:p>
          <a:pPr marL="0" marR="0" lvl="0" indent="0" defTabSz="914400" eaLnBrk="1" fontAlgn="auto" latinLnBrk="0" hangingPunct="1">
            <a:lnSpc>
              <a:spcPts val="1800"/>
            </a:lnSpc>
            <a:spcBef>
              <a:spcPts val="0"/>
            </a:spcBef>
            <a:spcAft>
              <a:spcPts val="0"/>
            </a:spcAft>
            <a:buClrTx/>
            <a:buSzTx/>
            <a:buFontTx/>
            <a:buNone/>
            <a:tabLst/>
            <a:defRPr/>
          </a:pPr>
          <a:r>
            <a:rPr kumimoji="1" lang="ja-JP" altLang="en-US" sz="1200" b="1" i="0" u="sng" strike="noStrike" kern="0" cap="none" spc="0" normalizeH="0" baseline="0" noProof="0" smtClean="0">
              <a:ln>
                <a:noFill/>
              </a:ln>
              <a:solidFill>
                <a:schemeClr val="tx1"/>
              </a:solidFill>
              <a:effectLst/>
              <a:uLnTx/>
              <a:uFillTx/>
              <a:latin typeface="+mn-lt"/>
              <a:ea typeface="+mn-ea"/>
              <a:cs typeface="+mn-cs"/>
            </a:rPr>
            <a:t>排出係数は、</a:t>
          </a:r>
          <a:r>
            <a:rPr kumimoji="1" lang="ja-JP" altLang="en-US" sz="1200" b="1" i="0" u="sng" strike="noStrike" kern="0" cap="none" spc="0" normalizeH="0" baseline="0" noProof="0" smtClean="0">
              <a:ln>
                <a:noFill/>
              </a:ln>
              <a:solidFill>
                <a:srgbClr val="FF0000"/>
              </a:solidFill>
              <a:effectLst/>
              <a:uLnTx/>
              <a:uFillTx/>
              <a:latin typeface="+mn-lt"/>
              <a:ea typeface="+mn-ea"/>
              <a:cs typeface="+mn-cs"/>
            </a:rPr>
            <a:t>各自入力</a:t>
          </a:r>
          <a:r>
            <a:rPr kumimoji="1" lang="ja-JP" altLang="en-US" sz="1200" b="1" i="0" u="sng" strike="noStrike" kern="0" cap="none" spc="0" normalizeH="0" baseline="0" noProof="0" smtClean="0">
              <a:ln>
                <a:noFill/>
              </a:ln>
              <a:solidFill>
                <a:schemeClr val="tx1"/>
              </a:solidFill>
              <a:effectLst/>
              <a:uLnTx/>
              <a:uFillTx/>
              <a:latin typeface="+mn-lt"/>
              <a:ea typeface="+mn-ea"/>
              <a:cs typeface="+mn-cs"/>
            </a:rPr>
            <a:t>ください</a:t>
          </a:r>
          <a:r>
            <a:rPr kumimoji="1" lang="ja-JP" altLang="en-US" sz="1200" b="1" i="0" u="none" strike="noStrike" kern="0" cap="none" spc="0" normalizeH="0" baseline="0" noProof="0" smtClean="0">
              <a:ln>
                <a:noFill/>
              </a:ln>
              <a:solidFill>
                <a:schemeClr val="tx1"/>
              </a:solidFill>
              <a:effectLst/>
              <a:uLnTx/>
              <a:uFillTx/>
              <a:latin typeface="+mn-lt"/>
              <a:ea typeface="+mn-ea"/>
              <a:cs typeface="+mn-cs"/>
            </a:rPr>
            <a:t>。</a:t>
          </a:r>
        </a:p>
      </xdr:txBody>
    </xdr:sp>
    <xdr:clientData/>
  </xdr:twoCellAnchor>
  <xdr:twoCellAnchor>
    <xdr:from>
      <xdr:col>19</xdr:col>
      <xdr:colOff>32871</xdr:colOff>
      <xdr:row>90</xdr:row>
      <xdr:rowOff>40342</xdr:rowOff>
    </xdr:from>
    <xdr:to>
      <xdr:col>19</xdr:col>
      <xdr:colOff>249517</xdr:colOff>
      <xdr:row>91</xdr:row>
      <xdr:rowOff>85163</xdr:rowOff>
    </xdr:to>
    <xdr:cxnSp macro="">
      <xdr:nvCxnSpPr>
        <xdr:cNvPr id="13" name="直線矢印コネクタ 12"/>
        <xdr:cNvCxnSpPr/>
      </xdr:nvCxnSpPr>
      <xdr:spPr bwMode="auto">
        <a:xfrm flipH="1" flipV="1">
          <a:off x="9716621" y="17998142"/>
          <a:ext cx="216646" cy="362321"/>
        </a:xfrm>
        <a:prstGeom prst="straightConnector1">
          <a:avLst/>
        </a:prstGeom>
        <a:ln>
          <a:tailEnd type="triangle"/>
        </a:ln>
        <a:extLst/>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581</xdr:colOff>
      <xdr:row>100</xdr:row>
      <xdr:rowOff>160370</xdr:rowOff>
    </xdr:from>
    <xdr:to>
      <xdr:col>20</xdr:col>
      <xdr:colOff>298824</xdr:colOff>
      <xdr:row>105</xdr:row>
      <xdr:rowOff>149411</xdr:rowOff>
    </xdr:to>
    <xdr:sp macro="" textlink="">
      <xdr:nvSpPr>
        <xdr:cNvPr id="14" name="テキスト ボックス 13"/>
        <xdr:cNvSpPr txBox="1"/>
      </xdr:nvSpPr>
      <xdr:spPr>
        <a:xfrm>
          <a:off x="7093531" y="21299520"/>
          <a:ext cx="3562143" cy="1284441"/>
        </a:xfrm>
        <a:prstGeom prst="rect">
          <a:avLst/>
        </a:prstGeom>
        <a:solidFill>
          <a:srgbClr val="E9F7FF"/>
        </a:solidFill>
        <a:ln w="9525" cmpd="sng">
          <a:solidFill>
            <a:sysClr val="windowText" lastClr="000000">
              <a:lumMod val="65000"/>
              <a:lumOff val="35000"/>
            </a:sysClr>
          </a:solidFill>
        </a:ln>
        <a:effectLst/>
      </xdr:spPr>
      <xdr:txBody>
        <a:bodyPr vertOverflow="clip" horzOverflow="clip" wrap="square" rtlCol="0" anchor="t"/>
        <a:lstStyle/>
        <a:p>
          <a:pPr marL="0" marR="0" lvl="0" indent="0" defTabSz="914400" eaLnBrk="1" fontAlgn="auto" latinLnBrk="0" hangingPunct="1">
            <a:lnSpc>
              <a:spcPts val="1800"/>
            </a:lnSpc>
            <a:spcBef>
              <a:spcPts val="0"/>
            </a:spcBef>
            <a:spcAft>
              <a:spcPts val="0"/>
            </a:spcAft>
            <a:buClrTx/>
            <a:buSzTx/>
            <a:buFontTx/>
            <a:buNone/>
            <a:tabLst/>
            <a:defRPr/>
          </a:pPr>
          <a:r>
            <a:rPr lang="ja-JP" altLang="en-US" sz="1200" b="1" i="0" u="none" strike="noStrike">
              <a:solidFill>
                <a:srgbClr val="FF0000"/>
              </a:solidFill>
              <a:effectLst/>
              <a:latin typeface="Meiryo UI" panose="020B0604030504040204" pitchFamily="50" charset="-128"/>
              <a:ea typeface="Meiryo UI" panose="020B0604030504040204" pitchFamily="50" charset="-128"/>
              <a:cs typeface="+mn-cs"/>
            </a:rPr>
            <a:t>ガス事業者、熱供給事業者、電気事業者の排出係数は毎年変更となります。</a:t>
          </a:r>
          <a:r>
            <a:rPr lang="ja-JP" altLang="en-US" sz="1200" b="1">
              <a:solidFill>
                <a:srgbClr val="FF0000"/>
              </a:solidFill>
              <a:latin typeface="Meiryo UI" panose="020B0604030504040204" pitchFamily="50" charset="-128"/>
              <a:ea typeface="Meiryo UI" panose="020B0604030504040204" pitchFamily="50" charset="-128"/>
            </a:rPr>
            <a:t> </a:t>
          </a:r>
          <a:r>
            <a:rPr lang="ja-JP" altLang="en-US" sz="1200" b="1" i="0" u="none" strike="noStrike">
              <a:solidFill>
                <a:srgbClr val="FF0000"/>
              </a:solidFill>
              <a:effectLst/>
              <a:latin typeface="Meiryo UI" panose="020B0604030504040204" pitchFamily="50" charset="-128"/>
              <a:ea typeface="Meiryo UI" panose="020B0604030504040204" pitchFamily="50" charset="-128"/>
              <a:cs typeface="+mn-cs"/>
            </a:rPr>
            <a:t>下記サイトで、提出年ごとに公表されているので確認してください。</a:t>
          </a:r>
          <a:endParaRPr lang="en-US" altLang="ja-JP" sz="1200" b="1" i="0" u="none" strike="noStrike">
            <a:solidFill>
              <a:srgbClr val="FF0000"/>
            </a:solidFill>
            <a:effectLst/>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ts val="1800"/>
            </a:lnSpc>
            <a:spcBef>
              <a:spcPts val="0"/>
            </a:spcBef>
            <a:spcAft>
              <a:spcPts val="0"/>
            </a:spcAft>
            <a:buClrTx/>
            <a:buSzTx/>
            <a:buFontTx/>
            <a:buNone/>
            <a:tabLst/>
            <a:defRPr/>
          </a:pPr>
          <a:r>
            <a:rPr lang="en-US" altLang="ja-JP" sz="1200" b="0" i="0" u="none" strike="noStrike">
              <a:solidFill>
                <a:sysClr val="windowText" lastClr="000000"/>
              </a:solidFill>
              <a:effectLst/>
              <a:latin typeface="Meiryo UI" panose="020B0604030504040204" pitchFamily="50" charset="-128"/>
              <a:ea typeface="Meiryo UI" panose="020B0604030504040204" pitchFamily="50" charset="-128"/>
              <a:cs typeface="+mn-cs"/>
            </a:rPr>
            <a:t>https://policies.env.go.jp/earth/ghg-santeikohyo/calc.html</a:t>
          </a:r>
          <a:endParaRPr kumimoji="1" lang="ja-JP" altLang="en-US" sz="1200" b="0" i="0" u="none" strike="noStrike" kern="0" cap="none" spc="0" normalizeH="0" baseline="0" noProof="0" smtClean="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xdr:txBody>
    </xdr:sp>
    <xdr:clientData/>
  </xdr:twoCellAnchor>
  <xdr:twoCellAnchor>
    <xdr:from>
      <xdr:col>13</xdr:col>
      <xdr:colOff>376891</xdr:colOff>
      <xdr:row>0</xdr:row>
      <xdr:rowOff>133350</xdr:rowOff>
    </xdr:from>
    <xdr:to>
      <xdr:col>19</xdr:col>
      <xdr:colOff>610034</xdr:colOff>
      <xdr:row>2</xdr:row>
      <xdr:rowOff>185109</xdr:rowOff>
    </xdr:to>
    <xdr:sp macro="" textlink="">
      <xdr:nvSpPr>
        <xdr:cNvPr id="15" name="テキスト ボックス 14"/>
        <xdr:cNvSpPr txBox="1"/>
      </xdr:nvSpPr>
      <xdr:spPr>
        <a:xfrm>
          <a:off x="7025341" y="133350"/>
          <a:ext cx="3268443" cy="470859"/>
        </a:xfrm>
        <a:prstGeom prst="rect">
          <a:avLst/>
        </a:prstGeom>
        <a:solidFill>
          <a:srgbClr val="E9F7FF"/>
        </a:solidFill>
        <a:ln w="9525" cmpd="sng">
          <a:solidFill>
            <a:sysClr val="windowText" lastClr="000000">
              <a:lumMod val="65000"/>
              <a:lumOff val="35000"/>
            </a:sysClr>
          </a:solidFill>
        </a:ln>
        <a:effectLst/>
      </xdr:spPr>
      <xdr:txBody>
        <a:bodyPr vertOverflow="clip" horzOverflow="clip" wrap="square" rtlCol="0" anchor="t"/>
        <a:lstStyle/>
        <a:p>
          <a:pPr marL="0" marR="0" lvl="0" indent="0" defTabSz="914400" eaLnBrk="1" fontAlgn="auto" latinLnBrk="0" hangingPunct="1">
            <a:lnSpc>
              <a:spcPts val="1800"/>
            </a:lnSpc>
            <a:spcBef>
              <a:spcPts val="0"/>
            </a:spcBef>
            <a:spcAft>
              <a:spcPts val="0"/>
            </a:spcAft>
            <a:buClrTx/>
            <a:buSzTx/>
            <a:buFontTx/>
            <a:buNone/>
            <a:tabLst/>
            <a:defRPr/>
          </a:pPr>
          <a:r>
            <a:rPr kumimoji="0" lang="ja-JP" altLang="en-US" sz="1200" b="1" i="0" u="none" strike="noStrike" kern="0" cap="none" spc="0" normalizeH="0" baseline="0" noProof="0" smtClean="0">
              <a:ln>
                <a:noFill/>
              </a:ln>
              <a:solidFill>
                <a:sysClr val="windowText" lastClr="000000"/>
              </a:solidFill>
              <a:effectLst/>
              <a:uLnTx/>
              <a:uFillTx/>
              <a:latin typeface="Calibri" panose="020F0502020204030204"/>
              <a:ea typeface="ＭＳ Ｐゴシック" panose="020B0600070205080204" pitchFamily="50" charset="-128"/>
              <a:cs typeface="+mn-cs"/>
            </a:rPr>
            <a:t>←</a:t>
          </a:r>
          <a:r>
            <a:rPr kumimoji="0" lang="ja-JP" altLang="en-US" sz="1200" b="1" i="0" u="sng" strike="noStrike" kern="0" cap="none" spc="0" normalizeH="0" baseline="0" noProof="0" smtClean="0">
              <a:ln>
                <a:noFill/>
              </a:ln>
              <a:solidFill>
                <a:sysClr val="windowText" lastClr="000000"/>
              </a:solidFill>
              <a:effectLst/>
              <a:uLnTx/>
              <a:uFillTx/>
              <a:latin typeface="Calibri" panose="020F0502020204030204"/>
              <a:ea typeface="ＭＳ Ｐゴシック" panose="020B0600070205080204" pitchFamily="50" charset="-128"/>
              <a:cs typeface="+mn-cs"/>
            </a:rPr>
            <a:t>色付きセルのみ入力してください</a:t>
          </a:r>
          <a:r>
            <a:rPr kumimoji="0" lang="ja-JP" altLang="en-US" sz="1200" b="1" i="0" u="none" strike="noStrike" kern="0" cap="none" spc="0" normalizeH="0" baseline="0" noProof="0" smtClean="0">
              <a:ln>
                <a:noFill/>
              </a:ln>
              <a:solidFill>
                <a:sysClr val="windowText" lastClr="000000"/>
              </a:solidFill>
              <a:effectLst/>
              <a:uLnTx/>
              <a:uFillTx/>
              <a:latin typeface="Calibri" panose="020F0502020204030204"/>
              <a:ea typeface="ＭＳ Ｐゴシック" panose="020B0600070205080204" pitchFamily="50" charset="-128"/>
              <a:cs typeface="+mn-cs"/>
            </a:rPr>
            <a:t>。</a:t>
          </a:r>
          <a:endParaRPr kumimoji="1" lang="ja-JP" altLang="en-US" sz="1200" b="0" i="0" u="none" strike="noStrike" kern="0" cap="none" spc="0" normalizeH="0" baseline="0" noProof="0" smtClean="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sheetPr>
  <dimension ref="A1:AD643"/>
  <sheetViews>
    <sheetView showGridLines="0" tabSelected="1" view="pageBreakPreview" zoomScale="70" zoomScaleNormal="75" zoomScaleSheetLayoutView="70" workbookViewId="0">
      <pane xSplit="5" topLeftCell="F1" activePane="topRight" state="frozenSplit"/>
      <selection pane="topRight" activeCell="L5" sqref="L5:L6"/>
    </sheetView>
  </sheetViews>
  <sheetFormatPr defaultColWidth="9" defaultRowHeight="16.5"/>
  <cols>
    <col min="1" max="1" width="2.90625" style="15" customWidth="1"/>
    <col min="2" max="2" width="8.08984375" style="15" customWidth="1"/>
    <col min="3" max="3" width="2.08984375" style="15" customWidth="1"/>
    <col min="4" max="4" width="5.1796875" style="15" customWidth="1"/>
    <col min="5" max="5" width="9.54296875" style="15" customWidth="1"/>
    <col min="6" max="6" width="9.36328125" style="15" customWidth="1"/>
    <col min="7" max="7" width="5.7265625" style="15" customWidth="1"/>
    <col min="8" max="9" width="9.36328125" style="15" customWidth="1"/>
    <col min="10" max="10" width="5.7265625" style="15" customWidth="1"/>
    <col min="11" max="11" width="9.08984375" style="15" customWidth="1"/>
    <col min="12" max="13" width="9.36328125" style="15" customWidth="1"/>
    <col min="14" max="14" width="6.36328125" style="6" customWidth="1"/>
    <col min="15" max="15" width="6.6328125" style="6" customWidth="1"/>
    <col min="16" max="16" width="7.08984375" style="6" customWidth="1"/>
    <col min="17" max="17" width="8.6328125" style="7" customWidth="1"/>
    <col min="18" max="18" width="6.6328125" style="6" customWidth="1"/>
    <col min="19" max="19" width="8.08984375" style="6" customWidth="1"/>
    <col min="20" max="20" width="9.6328125" style="7" customWidth="1"/>
    <col min="21" max="23" width="9" style="6"/>
    <col min="24" max="24" width="9.26953125" style="6" hidden="1" customWidth="1"/>
    <col min="25" max="25" width="10.453125" style="6" hidden="1" customWidth="1"/>
    <col min="26" max="26" width="9.7265625" style="6" hidden="1" customWidth="1"/>
    <col min="27" max="27" width="14" style="6" hidden="1" customWidth="1"/>
    <col min="28" max="30" width="9" style="6"/>
    <col min="31" max="16384" width="9" style="15"/>
  </cols>
  <sheetData>
    <row r="1" spans="1:27" ht="18" customHeight="1">
      <c r="A1" s="1"/>
      <c r="B1" s="2" t="s">
        <v>0</v>
      </c>
      <c r="C1" s="2"/>
      <c r="D1" s="2"/>
      <c r="E1" s="2"/>
      <c r="F1" s="2"/>
      <c r="G1" s="3"/>
      <c r="H1" s="3"/>
      <c r="I1" s="3"/>
      <c r="J1" s="3"/>
      <c r="K1" s="3"/>
      <c r="L1" s="4"/>
      <c r="M1" s="4"/>
      <c r="N1" s="5"/>
    </row>
    <row r="2" spans="1:27" ht="15" customHeight="1">
      <c r="A2" s="8"/>
      <c r="B2" s="8"/>
      <c r="C2" s="8"/>
      <c r="D2" s="8"/>
      <c r="E2" s="8"/>
      <c r="F2" s="8"/>
      <c r="G2" s="9"/>
      <c r="H2" s="9"/>
      <c r="I2" s="9"/>
      <c r="J2" s="9"/>
      <c r="K2" s="9"/>
      <c r="L2" s="4"/>
      <c r="M2" s="4"/>
      <c r="N2" s="10"/>
      <c r="O2" s="11"/>
    </row>
    <row r="3" spans="1:27" ht="15" customHeight="1">
      <c r="A3" s="8"/>
      <c r="B3" s="12" t="s">
        <v>1</v>
      </c>
      <c r="C3" s="197"/>
      <c r="D3" s="14" t="s">
        <v>2</v>
      </c>
      <c r="F3" s="12" t="s">
        <v>3</v>
      </c>
      <c r="G3" s="198"/>
      <c r="H3" s="199"/>
      <c r="I3" s="199"/>
      <c r="J3" s="199"/>
      <c r="K3" s="199"/>
      <c r="L3" s="200"/>
      <c r="M3" s="4"/>
      <c r="N3" s="10"/>
      <c r="O3" s="16"/>
    </row>
    <row r="4" spans="1:27" ht="15" customHeight="1">
      <c r="A4" s="17"/>
      <c r="B4" s="18"/>
      <c r="C4" s="19"/>
      <c r="D4" s="19"/>
      <c r="E4" s="17"/>
      <c r="F4" s="19"/>
      <c r="G4" s="20"/>
      <c r="H4" s="20"/>
      <c r="I4" s="20"/>
      <c r="J4" s="20"/>
      <c r="K4" s="20"/>
      <c r="L4" s="21"/>
      <c r="M4" s="21"/>
      <c r="N4" s="10"/>
      <c r="O4" s="16"/>
    </row>
    <row r="5" spans="1:27" ht="18" customHeight="1">
      <c r="A5" s="201" t="s">
        <v>4</v>
      </c>
      <c r="B5" s="201"/>
      <c r="C5" s="201"/>
      <c r="D5" s="201"/>
      <c r="E5" s="201"/>
      <c r="F5" s="201" t="s">
        <v>5</v>
      </c>
      <c r="G5" s="201"/>
      <c r="H5" s="201"/>
      <c r="I5" s="202" t="s">
        <v>6</v>
      </c>
      <c r="J5" s="202"/>
      <c r="K5" s="202"/>
      <c r="L5" s="203" t="s">
        <v>7</v>
      </c>
      <c r="M5" s="203" t="s">
        <v>8</v>
      </c>
      <c r="N5" s="22"/>
      <c r="O5" s="205" t="s">
        <v>9</v>
      </c>
      <c r="P5" s="212" t="s">
        <v>10</v>
      </c>
      <c r="Q5" s="212"/>
      <c r="R5" s="205" t="s">
        <v>9</v>
      </c>
      <c r="S5" s="212" t="s">
        <v>11</v>
      </c>
      <c r="T5" s="212"/>
      <c r="X5" s="212" t="s">
        <v>10</v>
      </c>
      <c r="Y5" s="212"/>
      <c r="Z5" s="212" t="s">
        <v>11</v>
      </c>
      <c r="AA5" s="212"/>
    </row>
    <row r="6" spans="1:27" ht="15" customHeight="1">
      <c r="A6" s="201"/>
      <c r="B6" s="201"/>
      <c r="C6" s="201"/>
      <c r="D6" s="201"/>
      <c r="E6" s="201"/>
      <c r="F6" s="23" t="s">
        <v>12</v>
      </c>
      <c r="G6" s="201" t="s">
        <v>13</v>
      </c>
      <c r="H6" s="23" t="s">
        <v>14</v>
      </c>
      <c r="I6" s="23" t="s">
        <v>12</v>
      </c>
      <c r="J6" s="201" t="s">
        <v>13</v>
      </c>
      <c r="K6" s="23" t="s">
        <v>14</v>
      </c>
      <c r="L6" s="204"/>
      <c r="M6" s="204"/>
      <c r="N6" s="22"/>
      <c r="O6" s="211"/>
      <c r="P6" s="24" t="s">
        <v>12</v>
      </c>
      <c r="Q6" s="213" t="s">
        <v>15</v>
      </c>
      <c r="R6" s="211"/>
      <c r="S6" s="205" t="s">
        <v>12</v>
      </c>
      <c r="T6" s="214" t="s">
        <v>13</v>
      </c>
      <c r="X6" s="24" t="s">
        <v>12</v>
      </c>
      <c r="Y6" s="216" t="s">
        <v>15</v>
      </c>
      <c r="Z6" s="205" t="s">
        <v>12</v>
      </c>
      <c r="AA6" s="205" t="s">
        <v>13</v>
      </c>
    </row>
    <row r="7" spans="1:27" ht="15" customHeight="1">
      <c r="A7" s="201"/>
      <c r="B7" s="201"/>
      <c r="C7" s="201"/>
      <c r="D7" s="201"/>
      <c r="E7" s="201"/>
      <c r="F7" s="25" t="s">
        <v>16</v>
      </c>
      <c r="G7" s="201"/>
      <c r="H7" s="25" t="s">
        <v>17</v>
      </c>
      <c r="I7" s="25" t="s">
        <v>18</v>
      </c>
      <c r="J7" s="201"/>
      <c r="K7" s="25" t="s">
        <v>19</v>
      </c>
      <c r="L7" s="26" t="s">
        <v>20</v>
      </c>
      <c r="M7" s="26" t="s">
        <v>21</v>
      </c>
      <c r="N7" s="22"/>
      <c r="O7" s="206"/>
      <c r="P7" s="27" t="s">
        <v>22</v>
      </c>
      <c r="Q7" s="213"/>
      <c r="R7" s="206"/>
      <c r="S7" s="206"/>
      <c r="T7" s="215"/>
      <c r="X7" s="27" t="s">
        <v>22</v>
      </c>
      <c r="Y7" s="216"/>
      <c r="Z7" s="206"/>
      <c r="AA7" s="206"/>
    </row>
    <row r="8" spans="1:27" ht="15" customHeight="1">
      <c r="A8" s="207" t="s">
        <v>23</v>
      </c>
      <c r="B8" s="208" t="s">
        <v>24</v>
      </c>
      <c r="C8" s="209"/>
      <c r="D8" s="209"/>
      <c r="E8" s="210"/>
      <c r="F8" s="28"/>
      <c r="G8" s="29" t="s">
        <v>25</v>
      </c>
      <c r="H8" s="30" t="str">
        <f t="shared" ref="H8:H36" si="0">IF(F8="","",F8*P8)</f>
        <v/>
      </c>
      <c r="I8" s="31"/>
      <c r="J8" s="29" t="s">
        <v>25</v>
      </c>
      <c r="K8" s="32" t="str">
        <f t="shared" ref="K8:K34" si="1">IF(I8="","",I8*P8)</f>
        <v/>
      </c>
      <c r="L8" s="32" t="str">
        <f>IF(F8="",IF(I8="","",-(I8*P8)),(F8-I8)*P8)</f>
        <v/>
      </c>
      <c r="M8" s="33" t="str">
        <f t="shared" ref="M8:M34" si="2">IF(L8="","",L8*S8*44/12)</f>
        <v/>
      </c>
      <c r="N8" s="34"/>
      <c r="O8" s="35" t="str">
        <f>IF(P8=$X$8,"","○")</f>
        <v/>
      </c>
      <c r="P8" s="36">
        <v>38.299999999999997</v>
      </c>
      <c r="Q8" s="37" t="s">
        <v>26</v>
      </c>
      <c r="R8" s="38" t="str">
        <f>IF(S8=$Z$8,"","○")</f>
        <v/>
      </c>
      <c r="S8" s="39">
        <v>1.9E-2</v>
      </c>
      <c r="T8" s="40" t="s">
        <v>27</v>
      </c>
      <c r="X8" s="41">
        <v>38.299999999999997</v>
      </c>
      <c r="Y8" s="42" t="s">
        <v>26</v>
      </c>
      <c r="Z8" s="43">
        <v>1.9E-2</v>
      </c>
      <c r="AA8" s="44" t="s">
        <v>28</v>
      </c>
    </row>
    <row r="9" spans="1:27" ht="15" customHeight="1">
      <c r="A9" s="207"/>
      <c r="B9" s="208" t="s">
        <v>29</v>
      </c>
      <c r="C9" s="209"/>
      <c r="D9" s="209"/>
      <c r="E9" s="210"/>
      <c r="F9" s="28"/>
      <c r="G9" s="29" t="s">
        <v>25</v>
      </c>
      <c r="H9" s="30" t="str">
        <f t="shared" si="0"/>
        <v/>
      </c>
      <c r="I9" s="31"/>
      <c r="J9" s="29" t="s">
        <v>25</v>
      </c>
      <c r="K9" s="32" t="str">
        <f>IF(I9="","",I9*P9)</f>
        <v/>
      </c>
      <c r="L9" s="32" t="str">
        <f t="shared" ref="L9:L34" si="3">IF(F9="",IF(I9="","",-(I9*P9)),(F9-I9)*P9)</f>
        <v/>
      </c>
      <c r="M9" s="33" t="str">
        <f t="shared" si="2"/>
        <v/>
      </c>
      <c r="N9" s="34"/>
      <c r="O9" s="35" t="str">
        <f>IF(P9=$X$9,"","○")</f>
        <v/>
      </c>
      <c r="P9" s="36">
        <v>34.799999999999997</v>
      </c>
      <c r="Q9" s="37" t="s">
        <v>26</v>
      </c>
      <c r="R9" s="38" t="str">
        <f>IF(S9=$Z$9,"","○")</f>
        <v/>
      </c>
      <c r="S9" s="36">
        <v>1.83E-2</v>
      </c>
      <c r="T9" s="40" t="s">
        <v>30</v>
      </c>
      <c r="X9" s="41">
        <v>34.799999999999997</v>
      </c>
      <c r="Y9" s="42" t="s">
        <v>26</v>
      </c>
      <c r="Z9" s="41">
        <v>1.83E-2</v>
      </c>
      <c r="AA9" s="44" t="s">
        <v>28</v>
      </c>
    </row>
    <row r="10" spans="1:27" ht="15" customHeight="1">
      <c r="A10" s="207"/>
      <c r="B10" s="208" t="s">
        <v>31</v>
      </c>
      <c r="C10" s="209"/>
      <c r="D10" s="209"/>
      <c r="E10" s="210"/>
      <c r="F10" s="28"/>
      <c r="G10" s="29" t="s">
        <v>25</v>
      </c>
      <c r="H10" s="30" t="str">
        <f t="shared" si="0"/>
        <v/>
      </c>
      <c r="I10" s="31"/>
      <c r="J10" s="29" t="s">
        <v>25</v>
      </c>
      <c r="K10" s="32" t="str">
        <f t="shared" si="1"/>
        <v/>
      </c>
      <c r="L10" s="32" t="str">
        <f t="shared" si="3"/>
        <v/>
      </c>
      <c r="M10" s="33" t="str">
        <f t="shared" si="2"/>
        <v/>
      </c>
      <c r="N10" s="34"/>
      <c r="O10" s="35" t="str">
        <f>IF(P10=$X$10,"","○")</f>
        <v/>
      </c>
      <c r="P10" s="36">
        <v>33.4</v>
      </c>
      <c r="Q10" s="37" t="s">
        <v>26</v>
      </c>
      <c r="R10" s="38" t="str">
        <f>IF(S10=$Z$10,"","○")</f>
        <v/>
      </c>
      <c r="S10" s="36">
        <v>1.8700000000000001E-2</v>
      </c>
      <c r="T10" s="40" t="s">
        <v>30</v>
      </c>
      <c r="X10" s="41">
        <v>33.4</v>
      </c>
      <c r="Y10" s="42" t="s">
        <v>26</v>
      </c>
      <c r="Z10" s="41">
        <v>1.8700000000000001E-2</v>
      </c>
      <c r="AA10" s="44" t="s">
        <v>28</v>
      </c>
    </row>
    <row r="11" spans="1:27" ht="15" customHeight="1">
      <c r="A11" s="207"/>
      <c r="B11" s="208" t="s">
        <v>32</v>
      </c>
      <c r="C11" s="209"/>
      <c r="D11" s="209"/>
      <c r="E11" s="210"/>
      <c r="F11" s="28"/>
      <c r="G11" s="29" t="s">
        <v>25</v>
      </c>
      <c r="H11" s="30" t="str">
        <f>IF(F11="","",F11*P11)</f>
        <v/>
      </c>
      <c r="I11" s="31"/>
      <c r="J11" s="29" t="s">
        <v>25</v>
      </c>
      <c r="K11" s="32" t="str">
        <f t="shared" si="1"/>
        <v/>
      </c>
      <c r="L11" s="32" t="str">
        <f t="shared" si="3"/>
        <v/>
      </c>
      <c r="M11" s="33" t="str">
        <f t="shared" si="2"/>
        <v/>
      </c>
      <c r="N11" s="34"/>
      <c r="O11" s="35" t="str">
        <f>IF(P11=$X$11,"","○")</f>
        <v/>
      </c>
      <c r="P11" s="36">
        <v>33.299999999999997</v>
      </c>
      <c r="Q11" s="37" t="s">
        <v>26</v>
      </c>
      <c r="R11" s="38" t="str">
        <f>IF(S11=$Z$12,"","○")</f>
        <v/>
      </c>
      <c r="S11" s="36">
        <v>1.8599999999999998E-2</v>
      </c>
      <c r="T11" s="40" t="s">
        <v>30</v>
      </c>
      <c r="X11" s="41">
        <v>33.299999999999997</v>
      </c>
      <c r="Y11" s="42" t="s">
        <v>26</v>
      </c>
      <c r="Z11" s="41">
        <v>1.8599999999999998E-2</v>
      </c>
      <c r="AA11" s="44" t="s">
        <v>28</v>
      </c>
    </row>
    <row r="12" spans="1:27" ht="15" customHeight="1">
      <c r="A12" s="207"/>
      <c r="B12" s="208" t="s">
        <v>33</v>
      </c>
      <c r="C12" s="209"/>
      <c r="D12" s="209"/>
      <c r="E12" s="210"/>
      <c r="F12" s="28"/>
      <c r="G12" s="29" t="s">
        <v>25</v>
      </c>
      <c r="H12" s="30" t="str">
        <f t="shared" si="0"/>
        <v/>
      </c>
      <c r="I12" s="31"/>
      <c r="J12" s="29" t="s">
        <v>25</v>
      </c>
      <c r="K12" s="32" t="str">
        <f t="shared" si="1"/>
        <v/>
      </c>
      <c r="L12" s="32" t="str">
        <f t="shared" si="3"/>
        <v/>
      </c>
      <c r="M12" s="33" t="str">
        <f t="shared" si="2"/>
        <v/>
      </c>
      <c r="N12" s="34"/>
      <c r="O12" s="35" t="str">
        <f>IF(P12=$X$12,"","○")</f>
        <v/>
      </c>
      <c r="P12" s="36">
        <v>36.299999999999997</v>
      </c>
      <c r="Q12" s="37" t="s">
        <v>26</v>
      </c>
      <c r="R12" s="38" t="str">
        <f>IF(S12=$Z$12,"","○")</f>
        <v/>
      </c>
      <c r="S12" s="36">
        <v>1.8599999999999998E-2</v>
      </c>
      <c r="T12" s="40" t="s">
        <v>30</v>
      </c>
      <c r="X12" s="41">
        <v>36.299999999999997</v>
      </c>
      <c r="Y12" s="42" t="s">
        <v>26</v>
      </c>
      <c r="Z12" s="41">
        <v>1.8599999999999998E-2</v>
      </c>
      <c r="AA12" s="44" t="s">
        <v>28</v>
      </c>
    </row>
    <row r="13" spans="1:27" ht="15" customHeight="1">
      <c r="A13" s="207"/>
      <c r="B13" s="208" t="s">
        <v>34</v>
      </c>
      <c r="C13" s="209"/>
      <c r="D13" s="209"/>
      <c r="E13" s="210"/>
      <c r="F13" s="28"/>
      <c r="G13" s="29" t="s">
        <v>25</v>
      </c>
      <c r="H13" s="30" t="str">
        <f t="shared" si="0"/>
        <v/>
      </c>
      <c r="I13" s="31"/>
      <c r="J13" s="29" t="s">
        <v>25</v>
      </c>
      <c r="K13" s="32" t="str">
        <f t="shared" si="1"/>
        <v/>
      </c>
      <c r="L13" s="32" t="str">
        <f t="shared" si="3"/>
        <v/>
      </c>
      <c r="M13" s="33" t="str">
        <f t="shared" si="2"/>
        <v/>
      </c>
      <c r="N13" s="34"/>
      <c r="O13" s="35" t="str">
        <f>IF(P13=$X$13,"","○")</f>
        <v/>
      </c>
      <c r="P13" s="36">
        <v>36.5</v>
      </c>
      <c r="Q13" s="37" t="s">
        <v>26</v>
      </c>
      <c r="R13" s="38" t="str">
        <f>IF(S13=$Z$13,"","○")</f>
        <v/>
      </c>
      <c r="S13" s="36">
        <v>1.8700000000000001E-2</v>
      </c>
      <c r="T13" s="40" t="s">
        <v>30</v>
      </c>
      <c r="X13" s="41">
        <v>36.5</v>
      </c>
      <c r="Y13" s="42" t="s">
        <v>26</v>
      </c>
      <c r="Z13" s="41">
        <v>1.8700000000000001E-2</v>
      </c>
      <c r="AA13" s="44" t="s">
        <v>28</v>
      </c>
    </row>
    <row r="14" spans="1:27" ht="15" customHeight="1">
      <c r="A14" s="207"/>
      <c r="B14" s="208" t="s">
        <v>35</v>
      </c>
      <c r="C14" s="209"/>
      <c r="D14" s="209"/>
      <c r="E14" s="210"/>
      <c r="F14" s="28"/>
      <c r="G14" s="29" t="s">
        <v>25</v>
      </c>
      <c r="H14" s="30" t="str">
        <f t="shared" si="0"/>
        <v/>
      </c>
      <c r="I14" s="31"/>
      <c r="J14" s="29" t="s">
        <v>25</v>
      </c>
      <c r="K14" s="32" t="str">
        <f t="shared" si="1"/>
        <v/>
      </c>
      <c r="L14" s="32" t="str">
        <f t="shared" si="3"/>
        <v/>
      </c>
      <c r="M14" s="33" t="str">
        <f t="shared" si="2"/>
        <v/>
      </c>
      <c r="N14" s="34"/>
      <c r="O14" s="35" t="str">
        <f>IF(P14=$X$14,"","○")</f>
        <v/>
      </c>
      <c r="P14" s="45">
        <v>38</v>
      </c>
      <c r="Q14" s="37" t="s">
        <v>26</v>
      </c>
      <c r="R14" s="38" t="str">
        <f>IF(S14=$Z$14,"","○")</f>
        <v/>
      </c>
      <c r="S14" s="36">
        <v>1.8800000000000001E-2</v>
      </c>
      <c r="T14" s="40" t="s">
        <v>30</v>
      </c>
      <c r="X14" s="46">
        <v>38</v>
      </c>
      <c r="Y14" s="42" t="s">
        <v>26</v>
      </c>
      <c r="Z14" s="41">
        <v>1.8800000000000001E-2</v>
      </c>
      <c r="AA14" s="44" t="s">
        <v>28</v>
      </c>
    </row>
    <row r="15" spans="1:27" ht="15" customHeight="1">
      <c r="A15" s="207"/>
      <c r="B15" s="208" t="s">
        <v>36</v>
      </c>
      <c r="C15" s="209"/>
      <c r="D15" s="209"/>
      <c r="E15" s="210"/>
      <c r="F15" s="28"/>
      <c r="G15" s="29" t="s">
        <v>25</v>
      </c>
      <c r="H15" s="30" t="str">
        <f t="shared" si="0"/>
        <v/>
      </c>
      <c r="I15" s="31"/>
      <c r="J15" s="29" t="s">
        <v>25</v>
      </c>
      <c r="K15" s="32" t="str">
        <f t="shared" si="1"/>
        <v/>
      </c>
      <c r="L15" s="32" t="str">
        <f>IF(F15="",IF(I15="","",-(I15*P15)),(F15-I15)*P15)</f>
        <v/>
      </c>
      <c r="M15" s="33" t="str">
        <f>IF(L15="","",L15*S15*44/12)</f>
        <v/>
      </c>
      <c r="N15" s="34"/>
      <c r="O15" s="35" t="str">
        <f>IF(P15=$X$15,"","○")</f>
        <v/>
      </c>
      <c r="P15" s="36">
        <v>38.9</v>
      </c>
      <c r="Q15" s="37" t="s">
        <v>26</v>
      </c>
      <c r="R15" s="38" t="str">
        <f>IF(S15=$Z$15,"","○")</f>
        <v/>
      </c>
      <c r="S15" s="36">
        <v>1.9300000000000001E-2</v>
      </c>
      <c r="T15" s="40" t="s">
        <v>30</v>
      </c>
      <c r="X15" s="41">
        <v>38.9</v>
      </c>
      <c r="Y15" s="42" t="s">
        <v>26</v>
      </c>
      <c r="Z15" s="41">
        <v>1.9300000000000001E-2</v>
      </c>
      <c r="AA15" s="44" t="s">
        <v>28</v>
      </c>
    </row>
    <row r="16" spans="1:27" ht="15" customHeight="1">
      <c r="A16" s="207"/>
      <c r="B16" s="208" t="s">
        <v>37</v>
      </c>
      <c r="C16" s="209"/>
      <c r="D16" s="209"/>
      <c r="E16" s="210"/>
      <c r="F16" s="28"/>
      <c r="G16" s="29" t="s">
        <v>25</v>
      </c>
      <c r="H16" s="30" t="str">
        <f t="shared" si="0"/>
        <v/>
      </c>
      <c r="I16" s="31"/>
      <c r="J16" s="29" t="s">
        <v>25</v>
      </c>
      <c r="K16" s="32" t="str">
        <f t="shared" si="1"/>
        <v/>
      </c>
      <c r="L16" s="32" t="str">
        <f t="shared" si="3"/>
        <v/>
      </c>
      <c r="M16" s="33" t="str">
        <f t="shared" si="2"/>
        <v/>
      </c>
      <c r="N16" s="34"/>
      <c r="O16" s="35" t="str">
        <f>IF(P16=$X$16,"","○")</f>
        <v/>
      </c>
      <c r="P16" s="36">
        <v>41.8</v>
      </c>
      <c r="Q16" s="37" t="s">
        <v>26</v>
      </c>
      <c r="R16" s="38" t="str">
        <f>IF(S16=$Z$16,"","○")</f>
        <v/>
      </c>
      <c r="S16" s="36">
        <v>2.0199999999999999E-2</v>
      </c>
      <c r="T16" s="40" t="s">
        <v>30</v>
      </c>
      <c r="X16" s="41">
        <v>41.8</v>
      </c>
      <c r="Y16" s="42" t="s">
        <v>26</v>
      </c>
      <c r="Z16" s="41">
        <v>2.0199999999999999E-2</v>
      </c>
      <c r="AA16" s="44" t="s">
        <v>28</v>
      </c>
    </row>
    <row r="17" spans="1:27" ht="15" customHeight="1">
      <c r="A17" s="207"/>
      <c r="B17" s="208" t="s">
        <v>38</v>
      </c>
      <c r="C17" s="209"/>
      <c r="D17" s="209"/>
      <c r="E17" s="210"/>
      <c r="F17" s="28"/>
      <c r="G17" s="29" t="s">
        <v>39</v>
      </c>
      <c r="H17" s="30" t="str">
        <f t="shared" si="0"/>
        <v/>
      </c>
      <c r="I17" s="31"/>
      <c r="J17" s="29" t="s">
        <v>39</v>
      </c>
      <c r="K17" s="32" t="str">
        <f t="shared" si="1"/>
        <v/>
      </c>
      <c r="L17" s="32" t="str">
        <f t="shared" si="3"/>
        <v/>
      </c>
      <c r="M17" s="33" t="str">
        <f t="shared" si="2"/>
        <v/>
      </c>
      <c r="N17" s="34"/>
      <c r="O17" s="35" t="str">
        <f>IF(P17=$X$17,"","○")</f>
        <v/>
      </c>
      <c r="P17" s="45">
        <v>40</v>
      </c>
      <c r="Q17" s="37" t="s">
        <v>40</v>
      </c>
      <c r="R17" s="38" t="str">
        <f>IF(S17=$Z$17,"","○")</f>
        <v/>
      </c>
      <c r="S17" s="36">
        <v>2.0400000000000001E-2</v>
      </c>
      <c r="T17" s="40" t="s">
        <v>30</v>
      </c>
      <c r="X17" s="46">
        <v>40</v>
      </c>
      <c r="Y17" s="42" t="s">
        <v>40</v>
      </c>
      <c r="Z17" s="41">
        <v>2.0400000000000001E-2</v>
      </c>
      <c r="AA17" s="44" t="s">
        <v>28</v>
      </c>
    </row>
    <row r="18" spans="1:27" ht="15" customHeight="1">
      <c r="A18" s="207"/>
      <c r="B18" s="208" t="s">
        <v>41</v>
      </c>
      <c r="C18" s="209"/>
      <c r="D18" s="209"/>
      <c r="E18" s="210"/>
      <c r="F18" s="28"/>
      <c r="G18" s="29" t="s">
        <v>39</v>
      </c>
      <c r="H18" s="30" t="str">
        <f t="shared" si="0"/>
        <v/>
      </c>
      <c r="I18" s="31"/>
      <c r="J18" s="29" t="s">
        <v>39</v>
      </c>
      <c r="K18" s="32" t="str">
        <f t="shared" si="1"/>
        <v/>
      </c>
      <c r="L18" s="32" t="str">
        <f t="shared" si="3"/>
        <v/>
      </c>
      <c r="M18" s="33" t="str">
        <f t="shared" si="2"/>
        <v/>
      </c>
      <c r="N18" s="34"/>
      <c r="O18" s="35" t="str">
        <f>IF(P18=$X$18,"","○")</f>
        <v/>
      </c>
      <c r="P18" s="36">
        <v>34.1</v>
      </c>
      <c r="Q18" s="37" t="s">
        <v>40</v>
      </c>
      <c r="R18" s="38" t="str">
        <f>IF(S18=$Z$18,"","○")</f>
        <v/>
      </c>
      <c r="S18" s="36">
        <v>2.4500000000000001E-2</v>
      </c>
      <c r="T18" s="40" t="s">
        <v>30</v>
      </c>
      <c r="X18" s="41">
        <v>34.1</v>
      </c>
      <c r="Y18" s="42" t="s">
        <v>40</v>
      </c>
      <c r="Z18" s="41">
        <v>2.4500000000000001E-2</v>
      </c>
      <c r="AA18" s="44" t="s">
        <v>28</v>
      </c>
    </row>
    <row r="19" spans="1:27" ht="15" customHeight="1">
      <c r="A19" s="207"/>
      <c r="B19" s="217" t="s">
        <v>42</v>
      </c>
      <c r="C19" s="218" t="s">
        <v>43</v>
      </c>
      <c r="D19" s="218"/>
      <c r="E19" s="218"/>
      <c r="F19" s="28"/>
      <c r="G19" s="29" t="s">
        <v>39</v>
      </c>
      <c r="H19" s="30" t="str">
        <f t="shared" si="0"/>
        <v/>
      </c>
      <c r="I19" s="31"/>
      <c r="J19" s="29" t="s">
        <v>39</v>
      </c>
      <c r="K19" s="32" t="str">
        <f t="shared" si="1"/>
        <v/>
      </c>
      <c r="L19" s="32" t="str">
        <f t="shared" si="3"/>
        <v/>
      </c>
      <c r="M19" s="33" t="str">
        <f t="shared" si="2"/>
        <v/>
      </c>
      <c r="N19" s="34"/>
      <c r="O19" s="35" t="str">
        <f>IF(P19=$X$19,"","○")</f>
        <v/>
      </c>
      <c r="P19" s="36">
        <v>50.1</v>
      </c>
      <c r="Q19" s="37" t="s">
        <v>40</v>
      </c>
      <c r="R19" s="38" t="str">
        <f>IF(S19=$Z$19,"","○")</f>
        <v/>
      </c>
      <c r="S19" s="36">
        <v>1.6299999999999999E-2</v>
      </c>
      <c r="T19" s="40" t="s">
        <v>30</v>
      </c>
      <c r="X19" s="41">
        <v>50.1</v>
      </c>
      <c r="Y19" s="42" t="s">
        <v>44</v>
      </c>
      <c r="Z19" s="41">
        <v>1.6299999999999999E-2</v>
      </c>
      <c r="AA19" s="44" t="s">
        <v>28</v>
      </c>
    </row>
    <row r="20" spans="1:27" ht="15" customHeight="1">
      <c r="A20" s="207"/>
      <c r="B20" s="217"/>
      <c r="C20" s="218" t="s">
        <v>45</v>
      </c>
      <c r="D20" s="218"/>
      <c r="E20" s="218"/>
      <c r="F20" s="28"/>
      <c r="G20" s="29" t="s">
        <v>46</v>
      </c>
      <c r="H20" s="30" t="str">
        <f t="shared" si="0"/>
        <v/>
      </c>
      <c r="I20" s="31"/>
      <c r="J20" s="29" t="s">
        <v>46</v>
      </c>
      <c r="K20" s="32" t="str">
        <f t="shared" si="1"/>
        <v/>
      </c>
      <c r="L20" s="32" t="str">
        <f t="shared" si="3"/>
        <v/>
      </c>
      <c r="M20" s="33" t="str">
        <f t="shared" si="2"/>
        <v/>
      </c>
      <c r="N20" s="34"/>
      <c r="O20" s="35" t="str">
        <f>IF(P20=$X$20,"","○")</f>
        <v/>
      </c>
      <c r="P20" s="36">
        <v>46.1</v>
      </c>
      <c r="Q20" s="37" t="s">
        <v>47</v>
      </c>
      <c r="R20" s="38" t="str">
        <f>IF(S20=$Z$20,"","○")</f>
        <v/>
      </c>
      <c r="S20" s="36">
        <v>1.44E-2</v>
      </c>
      <c r="T20" s="40" t="s">
        <v>30</v>
      </c>
      <c r="X20" s="41">
        <v>46.1</v>
      </c>
      <c r="Y20" s="42" t="s">
        <v>48</v>
      </c>
      <c r="Z20" s="41">
        <v>1.44E-2</v>
      </c>
      <c r="AA20" s="44" t="s">
        <v>28</v>
      </c>
    </row>
    <row r="21" spans="1:27" ht="15" customHeight="1">
      <c r="A21" s="207"/>
      <c r="B21" s="217" t="s">
        <v>49</v>
      </c>
      <c r="C21" s="218" t="s">
        <v>50</v>
      </c>
      <c r="D21" s="218"/>
      <c r="E21" s="218"/>
      <c r="F21" s="28"/>
      <c r="G21" s="29" t="s">
        <v>39</v>
      </c>
      <c r="H21" s="30" t="str">
        <f t="shared" si="0"/>
        <v/>
      </c>
      <c r="I21" s="31"/>
      <c r="J21" s="29" t="s">
        <v>39</v>
      </c>
      <c r="K21" s="32" t="str">
        <f t="shared" si="1"/>
        <v/>
      </c>
      <c r="L21" s="32" t="str">
        <f t="shared" si="3"/>
        <v/>
      </c>
      <c r="M21" s="33" t="str">
        <f t="shared" si="2"/>
        <v/>
      </c>
      <c r="N21" s="34"/>
      <c r="O21" s="35" t="str">
        <f>IF(P21=$X$21,"","○")</f>
        <v/>
      </c>
      <c r="P21" s="36">
        <v>54.7</v>
      </c>
      <c r="Q21" s="37" t="s">
        <v>51</v>
      </c>
      <c r="R21" s="38" t="str">
        <f>IF(S21=$Z$21,"","○")</f>
        <v/>
      </c>
      <c r="S21" s="36">
        <v>1.3899999999999999E-2</v>
      </c>
      <c r="T21" s="40" t="s">
        <v>30</v>
      </c>
      <c r="X21" s="41">
        <v>54.7</v>
      </c>
      <c r="Y21" s="42" t="s">
        <v>52</v>
      </c>
      <c r="Z21" s="41">
        <v>1.3899999999999999E-2</v>
      </c>
      <c r="AA21" s="44" t="s">
        <v>28</v>
      </c>
    </row>
    <row r="22" spans="1:27" ht="15" customHeight="1">
      <c r="A22" s="207"/>
      <c r="B22" s="217"/>
      <c r="C22" s="218" t="s">
        <v>53</v>
      </c>
      <c r="D22" s="218"/>
      <c r="E22" s="218"/>
      <c r="F22" s="28"/>
      <c r="G22" s="29" t="s">
        <v>46</v>
      </c>
      <c r="H22" s="30" t="str">
        <f t="shared" si="0"/>
        <v/>
      </c>
      <c r="I22" s="31"/>
      <c r="J22" s="29" t="s">
        <v>46</v>
      </c>
      <c r="K22" s="32" t="str">
        <f t="shared" si="1"/>
        <v/>
      </c>
      <c r="L22" s="32" t="str">
        <f t="shared" si="3"/>
        <v/>
      </c>
      <c r="M22" s="33" t="str">
        <f t="shared" si="2"/>
        <v/>
      </c>
      <c r="N22" s="34"/>
      <c r="O22" s="35" t="str">
        <f>IF(P22=$X$22,"","○")</f>
        <v/>
      </c>
      <c r="P22" s="36">
        <v>38.4</v>
      </c>
      <c r="Q22" s="37" t="s">
        <v>47</v>
      </c>
      <c r="R22" s="38" t="str">
        <f>IF(S22=$Z$22,"","○")</f>
        <v/>
      </c>
      <c r="S22" s="36">
        <v>1.3899999999999999E-2</v>
      </c>
      <c r="T22" s="40" t="s">
        <v>30</v>
      </c>
      <c r="X22" s="41">
        <v>38.4</v>
      </c>
      <c r="Y22" s="42" t="s">
        <v>48</v>
      </c>
      <c r="Z22" s="41">
        <v>1.3899999999999999E-2</v>
      </c>
      <c r="AA22" s="44" t="s">
        <v>28</v>
      </c>
    </row>
    <row r="23" spans="1:27" ht="15" customHeight="1">
      <c r="A23" s="207"/>
      <c r="B23" s="219" t="s">
        <v>54</v>
      </c>
      <c r="C23" s="218" t="s">
        <v>55</v>
      </c>
      <c r="D23" s="218"/>
      <c r="E23" s="218"/>
      <c r="F23" s="28"/>
      <c r="G23" s="29" t="s">
        <v>39</v>
      </c>
      <c r="H23" s="30" t="str">
        <f t="shared" si="0"/>
        <v/>
      </c>
      <c r="I23" s="31"/>
      <c r="J23" s="29" t="s">
        <v>39</v>
      </c>
      <c r="K23" s="32" t="str">
        <f t="shared" si="1"/>
        <v/>
      </c>
      <c r="L23" s="32" t="str">
        <f t="shared" si="3"/>
        <v/>
      </c>
      <c r="M23" s="33" t="str">
        <f t="shared" si="2"/>
        <v/>
      </c>
      <c r="N23" s="34"/>
      <c r="O23" s="35" t="str">
        <f>IF(P23=$X$23,"","○")</f>
        <v/>
      </c>
      <c r="P23" s="47">
        <v>28.7</v>
      </c>
      <c r="Q23" s="37" t="s">
        <v>40</v>
      </c>
      <c r="R23" s="38" t="str">
        <f>IF(S23=$Z$23,"","○")</f>
        <v/>
      </c>
      <c r="S23" s="36">
        <v>2.46E-2</v>
      </c>
      <c r="T23" s="40" t="s">
        <v>30</v>
      </c>
      <c r="X23" s="48">
        <v>28.7</v>
      </c>
      <c r="Y23" s="42" t="s">
        <v>40</v>
      </c>
      <c r="Z23" s="41">
        <v>2.46E-2</v>
      </c>
      <c r="AA23" s="44" t="s">
        <v>28</v>
      </c>
    </row>
    <row r="24" spans="1:27" ht="15" customHeight="1">
      <c r="A24" s="207"/>
      <c r="B24" s="219"/>
      <c r="C24" s="218" t="s">
        <v>56</v>
      </c>
      <c r="D24" s="218"/>
      <c r="E24" s="218"/>
      <c r="F24" s="28"/>
      <c r="G24" s="29" t="s">
        <v>39</v>
      </c>
      <c r="H24" s="30" t="str">
        <f t="shared" si="0"/>
        <v/>
      </c>
      <c r="I24" s="31"/>
      <c r="J24" s="29" t="s">
        <v>39</v>
      </c>
      <c r="K24" s="32" t="str">
        <f t="shared" si="1"/>
        <v/>
      </c>
      <c r="L24" s="32" t="str">
        <f t="shared" si="3"/>
        <v/>
      </c>
      <c r="M24" s="33" t="str">
        <f t="shared" si="2"/>
        <v/>
      </c>
      <c r="N24" s="34"/>
      <c r="O24" s="35" t="str">
        <f>IF(P24=$X$24,"","○")</f>
        <v/>
      </c>
      <c r="P24" s="47">
        <v>28.9</v>
      </c>
      <c r="Q24" s="37" t="s">
        <v>40</v>
      </c>
      <c r="R24" s="38" t="str">
        <f>IF(S24=$Z$24,"","○")</f>
        <v/>
      </c>
      <c r="S24" s="36">
        <v>2.4500000000000001E-2</v>
      </c>
      <c r="T24" s="40" t="s">
        <v>30</v>
      </c>
      <c r="X24" s="48">
        <v>28.9</v>
      </c>
      <c r="Y24" s="42" t="s">
        <v>40</v>
      </c>
      <c r="Z24" s="41">
        <v>2.4500000000000001E-2</v>
      </c>
      <c r="AA24" s="44" t="s">
        <v>28</v>
      </c>
    </row>
    <row r="25" spans="1:27" ht="15" customHeight="1">
      <c r="A25" s="207"/>
      <c r="B25" s="219"/>
      <c r="C25" s="218" t="s">
        <v>57</v>
      </c>
      <c r="D25" s="218"/>
      <c r="E25" s="218"/>
      <c r="F25" s="28"/>
      <c r="G25" s="29" t="s">
        <v>39</v>
      </c>
      <c r="H25" s="30" t="str">
        <f t="shared" si="0"/>
        <v/>
      </c>
      <c r="I25" s="31"/>
      <c r="J25" s="29" t="s">
        <v>39</v>
      </c>
      <c r="K25" s="32" t="str">
        <f t="shared" si="1"/>
        <v/>
      </c>
      <c r="L25" s="32" t="str">
        <f t="shared" si="3"/>
        <v/>
      </c>
      <c r="M25" s="33" t="str">
        <f t="shared" si="2"/>
        <v/>
      </c>
      <c r="N25" s="34"/>
      <c r="O25" s="35" t="str">
        <f>IF(P25=$X$25,"","○")</f>
        <v/>
      </c>
      <c r="P25" s="47">
        <v>28.3</v>
      </c>
      <c r="Q25" s="37" t="s">
        <v>40</v>
      </c>
      <c r="R25" s="38" t="str">
        <f>IF(S25=$Z$25,"","○")</f>
        <v/>
      </c>
      <c r="S25" s="36">
        <v>2.5100000000000001E-2</v>
      </c>
      <c r="T25" s="40" t="s">
        <v>30</v>
      </c>
      <c r="X25" s="48">
        <v>28.3</v>
      </c>
      <c r="Y25" s="42" t="s">
        <v>40</v>
      </c>
      <c r="Z25" s="41">
        <v>2.5100000000000001E-2</v>
      </c>
      <c r="AA25" s="44" t="s">
        <v>28</v>
      </c>
    </row>
    <row r="26" spans="1:27" ht="15" customHeight="1">
      <c r="A26" s="207"/>
      <c r="B26" s="219"/>
      <c r="C26" s="218" t="s">
        <v>58</v>
      </c>
      <c r="D26" s="218"/>
      <c r="E26" s="218"/>
      <c r="F26" s="28"/>
      <c r="G26" s="29" t="s">
        <v>39</v>
      </c>
      <c r="H26" s="30" t="str">
        <f t="shared" si="0"/>
        <v/>
      </c>
      <c r="I26" s="31"/>
      <c r="J26" s="29" t="s">
        <v>39</v>
      </c>
      <c r="K26" s="32" t="str">
        <f t="shared" si="1"/>
        <v/>
      </c>
      <c r="L26" s="32" t="str">
        <f t="shared" si="3"/>
        <v/>
      </c>
      <c r="M26" s="33" t="str">
        <f t="shared" si="2"/>
        <v/>
      </c>
      <c r="N26" s="34"/>
      <c r="O26" s="35" t="str">
        <f>IF(P26=$X$26,"","○")</f>
        <v/>
      </c>
      <c r="P26" s="36">
        <v>26.1</v>
      </c>
      <c r="Q26" s="37" t="s">
        <v>40</v>
      </c>
      <c r="R26" s="38" t="str">
        <f>IF(S26=$Z$26,"","○")</f>
        <v/>
      </c>
      <c r="S26" s="36">
        <v>2.4299999999999999E-2</v>
      </c>
      <c r="T26" s="40" t="s">
        <v>30</v>
      </c>
      <c r="X26" s="41">
        <v>26.1</v>
      </c>
      <c r="Y26" s="42" t="s">
        <v>40</v>
      </c>
      <c r="Z26" s="41">
        <v>2.4299999999999999E-2</v>
      </c>
      <c r="AA26" s="44" t="s">
        <v>28</v>
      </c>
    </row>
    <row r="27" spans="1:27" ht="15" customHeight="1">
      <c r="A27" s="207"/>
      <c r="B27" s="219"/>
      <c r="C27" s="218" t="s">
        <v>59</v>
      </c>
      <c r="D27" s="218"/>
      <c r="E27" s="218"/>
      <c r="F27" s="28"/>
      <c r="G27" s="29" t="s">
        <v>39</v>
      </c>
      <c r="H27" s="30" t="str">
        <f t="shared" si="0"/>
        <v/>
      </c>
      <c r="I27" s="31"/>
      <c r="J27" s="29" t="s">
        <v>39</v>
      </c>
      <c r="K27" s="32" t="str">
        <f t="shared" si="1"/>
        <v/>
      </c>
      <c r="L27" s="32" t="str">
        <f t="shared" si="3"/>
        <v/>
      </c>
      <c r="M27" s="33" t="str">
        <f t="shared" si="2"/>
        <v/>
      </c>
      <c r="N27" s="34"/>
      <c r="O27" s="35" t="str">
        <f>IF(P27=$X$27,"","○")</f>
        <v/>
      </c>
      <c r="P27" s="36">
        <v>24.2</v>
      </c>
      <c r="Q27" s="37" t="s">
        <v>40</v>
      </c>
      <c r="R27" s="38" t="str">
        <f>IF(S27=$Z$27,"","○")</f>
        <v/>
      </c>
      <c r="S27" s="36">
        <v>2.4199999999999999E-2</v>
      </c>
      <c r="T27" s="40" t="s">
        <v>30</v>
      </c>
      <c r="X27" s="41">
        <v>24.2</v>
      </c>
      <c r="Y27" s="42" t="s">
        <v>40</v>
      </c>
      <c r="Z27" s="41">
        <v>2.4199999999999999E-2</v>
      </c>
      <c r="AA27" s="44" t="s">
        <v>28</v>
      </c>
    </row>
    <row r="28" spans="1:27" ht="15" customHeight="1">
      <c r="A28" s="207"/>
      <c r="B28" s="219"/>
      <c r="C28" s="218" t="s">
        <v>60</v>
      </c>
      <c r="D28" s="218"/>
      <c r="E28" s="218"/>
      <c r="F28" s="28"/>
      <c r="G28" s="29" t="s">
        <v>39</v>
      </c>
      <c r="H28" s="30" t="str">
        <f t="shared" si="0"/>
        <v/>
      </c>
      <c r="I28" s="31"/>
      <c r="J28" s="29" t="s">
        <v>39</v>
      </c>
      <c r="K28" s="32" t="str">
        <f t="shared" si="1"/>
        <v/>
      </c>
      <c r="L28" s="32" t="str">
        <f t="shared" si="3"/>
        <v/>
      </c>
      <c r="M28" s="33" t="str">
        <f t="shared" si="2"/>
        <v/>
      </c>
      <c r="N28" s="34"/>
      <c r="O28" s="35" t="str">
        <f>IF(P28=$X$28,"","○")</f>
        <v/>
      </c>
      <c r="P28" s="36">
        <v>27.8</v>
      </c>
      <c r="Q28" s="37" t="s">
        <v>40</v>
      </c>
      <c r="R28" s="38" t="str">
        <f>IF(S28=$Z$28,"","○")</f>
        <v/>
      </c>
      <c r="S28" s="36">
        <v>2.5899999999999999E-2</v>
      </c>
      <c r="T28" s="40" t="s">
        <v>30</v>
      </c>
      <c r="X28" s="41">
        <v>27.8</v>
      </c>
      <c r="Y28" s="42" t="s">
        <v>40</v>
      </c>
      <c r="Z28" s="41">
        <v>2.5899999999999999E-2</v>
      </c>
      <c r="AA28" s="44" t="s">
        <v>28</v>
      </c>
    </row>
    <row r="29" spans="1:27" ht="15" customHeight="1">
      <c r="A29" s="207"/>
      <c r="B29" s="219" t="s">
        <v>61</v>
      </c>
      <c r="C29" s="219"/>
      <c r="D29" s="219"/>
      <c r="E29" s="219"/>
      <c r="F29" s="28"/>
      <c r="G29" s="29" t="s">
        <v>39</v>
      </c>
      <c r="H29" s="30" t="str">
        <f t="shared" si="0"/>
        <v/>
      </c>
      <c r="I29" s="31"/>
      <c r="J29" s="29" t="s">
        <v>39</v>
      </c>
      <c r="K29" s="32" t="str">
        <f t="shared" si="1"/>
        <v/>
      </c>
      <c r="L29" s="32" t="str">
        <f t="shared" si="3"/>
        <v/>
      </c>
      <c r="M29" s="33" t="str">
        <f t="shared" si="2"/>
        <v/>
      </c>
      <c r="N29" s="34"/>
      <c r="O29" s="35" t="str">
        <f>IF(P29=$X$29,"","○")</f>
        <v/>
      </c>
      <c r="P29" s="45">
        <v>29</v>
      </c>
      <c r="Q29" s="37" t="s">
        <v>40</v>
      </c>
      <c r="R29" s="38" t="str">
        <f>IF(S29=$Z$29,"","○")</f>
        <v/>
      </c>
      <c r="S29" s="36">
        <v>2.9899999999999999E-2</v>
      </c>
      <c r="T29" s="40" t="s">
        <v>30</v>
      </c>
      <c r="X29" s="46">
        <v>29</v>
      </c>
      <c r="Y29" s="42" t="s">
        <v>40</v>
      </c>
      <c r="Z29" s="41">
        <v>2.9899999999999999E-2</v>
      </c>
      <c r="AA29" s="44" t="s">
        <v>28</v>
      </c>
    </row>
    <row r="30" spans="1:27" ht="15" customHeight="1">
      <c r="A30" s="207"/>
      <c r="B30" s="219" t="s">
        <v>62</v>
      </c>
      <c r="C30" s="219"/>
      <c r="D30" s="219"/>
      <c r="E30" s="219"/>
      <c r="F30" s="28"/>
      <c r="G30" s="29" t="s">
        <v>39</v>
      </c>
      <c r="H30" s="30" t="str">
        <f t="shared" si="0"/>
        <v/>
      </c>
      <c r="I30" s="31"/>
      <c r="J30" s="29" t="s">
        <v>39</v>
      </c>
      <c r="K30" s="32" t="str">
        <f t="shared" si="1"/>
        <v/>
      </c>
      <c r="L30" s="32" t="str">
        <f>IF(F30="",IF(I30="","",-(I30*P30)),(F30-I30)*P30)</f>
        <v/>
      </c>
      <c r="M30" s="33" t="str">
        <f t="shared" si="2"/>
        <v/>
      </c>
      <c r="N30" s="34"/>
      <c r="O30" s="35" t="str">
        <f>IF(P30=$X$30,"","○")</f>
        <v/>
      </c>
      <c r="P30" s="36">
        <v>37.299999999999997</v>
      </c>
      <c r="Q30" s="37" t="s">
        <v>40</v>
      </c>
      <c r="R30" s="38" t="str">
        <f>IF(S30=$Z$30,"","○")</f>
        <v/>
      </c>
      <c r="S30" s="36">
        <v>2.0899999999999998E-2</v>
      </c>
      <c r="T30" s="40" t="s">
        <v>30</v>
      </c>
      <c r="X30" s="41">
        <v>37.299999999999997</v>
      </c>
      <c r="Y30" s="42" t="s">
        <v>40</v>
      </c>
      <c r="Z30" s="41">
        <v>2.0899999999999998E-2</v>
      </c>
      <c r="AA30" s="44" t="s">
        <v>28</v>
      </c>
    </row>
    <row r="31" spans="1:27" ht="15" customHeight="1">
      <c r="A31" s="207"/>
      <c r="B31" s="219" t="s">
        <v>63</v>
      </c>
      <c r="C31" s="219"/>
      <c r="D31" s="219"/>
      <c r="E31" s="219"/>
      <c r="F31" s="28"/>
      <c r="G31" s="29" t="s">
        <v>46</v>
      </c>
      <c r="H31" s="30" t="str">
        <f t="shared" si="0"/>
        <v/>
      </c>
      <c r="I31" s="31"/>
      <c r="J31" s="29" t="s">
        <v>46</v>
      </c>
      <c r="K31" s="32" t="str">
        <f t="shared" si="1"/>
        <v/>
      </c>
      <c r="L31" s="32" t="str">
        <f t="shared" si="3"/>
        <v/>
      </c>
      <c r="M31" s="33" t="str">
        <f t="shared" si="2"/>
        <v/>
      </c>
      <c r="N31" s="34"/>
      <c r="O31" s="35" t="str">
        <f>IF(P31=$X$31,"","○")</f>
        <v/>
      </c>
      <c r="P31" s="36">
        <v>18.399999999999999</v>
      </c>
      <c r="Q31" s="37" t="s">
        <v>47</v>
      </c>
      <c r="R31" s="38" t="str">
        <f>IF(S31=$Z$31,"","○")</f>
        <v/>
      </c>
      <c r="S31" s="49">
        <v>1.09E-2</v>
      </c>
      <c r="T31" s="40" t="s">
        <v>30</v>
      </c>
      <c r="X31" s="41">
        <v>18.399999999999999</v>
      </c>
      <c r="Y31" s="42" t="s">
        <v>48</v>
      </c>
      <c r="Z31" s="50">
        <v>1.09E-2</v>
      </c>
      <c r="AA31" s="44" t="s">
        <v>28</v>
      </c>
    </row>
    <row r="32" spans="1:27" ht="15" customHeight="1">
      <c r="A32" s="207"/>
      <c r="B32" s="219" t="s">
        <v>64</v>
      </c>
      <c r="C32" s="219"/>
      <c r="D32" s="219"/>
      <c r="E32" s="219"/>
      <c r="F32" s="28"/>
      <c r="G32" s="29" t="s">
        <v>46</v>
      </c>
      <c r="H32" s="30" t="str">
        <f t="shared" si="0"/>
        <v/>
      </c>
      <c r="I32" s="31"/>
      <c r="J32" s="29" t="s">
        <v>46</v>
      </c>
      <c r="K32" s="32" t="str">
        <f t="shared" si="1"/>
        <v/>
      </c>
      <c r="L32" s="32" t="str">
        <f t="shared" si="3"/>
        <v/>
      </c>
      <c r="M32" s="33" t="str">
        <f t="shared" si="2"/>
        <v/>
      </c>
      <c r="N32" s="34"/>
      <c r="O32" s="35" t="str">
        <f>IF(P32=$X$32,"","○")</f>
        <v/>
      </c>
      <c r="P32" s="36">
        <v>3.23</v>
      </c>
      <c r="Q32" s="37" t="s">
        <v>47</v>
      </c>
      <c r="R32" s="38" t="str">
        <f>IF(S32=$Z$33,"","○")</f>
        <v/>
      </c>
      <c r="S32" s="36">
        <v>2.64E-2</v>
      </c>
      <c r="T32" s="40" t="s">
        <v>30</v>
      </c>
      <c r="X32" s="41">
        <v>3.23</v>
      </c>
      <c r="Y32" s="42" t="s">
        <v>48</v>
      </c>
      <c r="Z32" s="41">
        <v>2.64E-2</v>
      </c>
      <c r="AA32" s="44" t="s">
        <v>28</v>
      </c>
    </row>
    <row r="33" spans="1:28" ht="15" customHeight="1">
      <c r="A33" s="207"/>
      <c r="B33" s="219" t="s">
        <v>65</v>
      </c>
      <c r="C33" s="219"/>
      <c r="D33" s="219"/>
      <c r="E33" s="219"/>
      <c r="F33" s="28"/>
      <c r="G33" s="29" t="s">
        <v>46</v>
      </c>
      <c r="H33" s="30" t="str">
        <f t="shared" si="0"/>
        <v/>
      </c>
      <c r="I33" s="31"/>
      <c r="J33" s="29" t="s">
        <v>46</v>
      </c>
      <c r="K33" s="32" t="str">
        <f t="shared" si="1"/>
        <v/>
      </c>
      <c r="L33" s="32" t="str">
        <f t="shared" si="3"/>
        <v/>
      </c>
      <c r="M33" s="33" t="str">
        <f t="shared" si="2"/>
        <v/>
      </c>
      <c r="N33" s="34"/>
      <c r="O33" s="35" t="str">
        <f>IF(P33=$X$33,"","○")</f>
        <v/>
      </c>
      <c r="P33" s="36">
        <v>3.45</v>
      </c>
      <c r="Q33" s="37" t="s">
        <v>47</v>
      </c>
      <c r="R33" s="38" t="str">
        <f>IF(S33=$Z$33,"","○")</f>
        <v/>
      </c>
      <c r="S33" s="36">
        <v>2.64E-2</v>
      </c>
      <c r="T33" s="40" t="s">
        <v>30</v>
      </c>
      <c r="U33" s="51"/>
      <c r="X33" s="41">
        <v>3.45</v>
      </c>
      <c r="Y33" s="42" t="s">
        <v>48</v>
      </c>
      <c r="Z33" s="41">
        <v>2.64E-2</v>
      </c>
      <c r="AA33" s="44" t="s">
        <v>28</v>
      </c>
    </row>
    <row r="34" spans="1:28" ht="15" customHeight="1" thickBot="1">
      <c r="A34" s="207"/>
      <c r="B34" s="219" t="s">
        <v>66</v>
      </c>
      <c r="C34" s="219"/>
      <c r="D34" s="219"/>
      <c r="E34" s="219"/>
      <c r="F34" s="28"/>
      <c r="G34" s="29" t="s">
        <v>46</v>
      </c>
      <c r="H34" s="30" t="str">
        <f t="shared" si="0"/>
        <v/>
      </c>
      <c r="I34" s="31"/>
      <c r="J34" s="29" t="s">
        <v>46</v>
      </c>
      <c r="K34" s="32" t="str">
        <f t="shared" si="1"/>
        <v/>
      </c>
      <c r="L34" s="32" t="str">
        <f t="shared" si="3"/>
        <v/>
      </c>
      <c r="M34" s="33" t="str">
        <f t="shared" si="2"/>
        <v/>
      </c>
      <c r="N34" s="34"/>
      <c r="O34" s="35" t="str">
        <f>IF(P34=$X$34,"","○")</f>
        <v/>
      </c>
      <c r="P34" s="52">
        <v>7.53</v>
      </c>
      <c r="Q34" s="37" t="s">
        <v>47</v>
      </c>
      <c r="R34" s="53" t="str">
        <f>IF(S34=$Z$34,"","○")</f>
        <v/>
      </c>
      <c r="S34" s="54">
        <v>4.2000000000000003E-2</v>
      </c>
      <c r="T34" s="40" t="s">
        <v>30</v>
      </c>
      <c r="U34" s="55"/>
      <c r="V34" s="55"/>
      <c r="W34" s="56"/>
      <c r="X34" s="41">
        <v>7.53</v>
      </c>
      <c r="Y34" s="44" t="s">
        <v>48</v>
      </c>
      <c r="Z34" s="57">
        <v>4.2000000000000003E-2</v>
      </c>
      <c r="AA34" s="24" t="s">
        <v>28</v>
      </c>
    </row>
    <row r="35" spans="1:28" ht="15" customHeight="1">
      <c r="A35" s="207"/>
      <c r="B35" s="228" t="s">
        <v>67</v>
      </c>
      <c r="C35" s="198"/>
      <c r="D35" s="199"/>
      <c r="E35" s="200"/>
      <c r="F35" s="28"/>
      <c r="G35" s="58"/>
      <c r="H35" s="30" t="str">
        <f t="shared" si="0"/>
        <v/>
      </c>
      <c r="I35" s="31"/>
      <c r="J35" s="58"/>
      <c r="K35" s="32" t="str">
        <f>IF(I35="","",I35*P35)</f>
        <v/>
      </c>
      <c r="L35" s="32" t="str">
        <f>IF(F35="",IF(I35="","",-(I35*P35)),(F35-I35)*P35)</f>
        <v/>
      </c>
      <c r="M35" s="33" t="str">
        <f>IF(L35="","",L35*S35*44/12)</f>
        <v/>
      </c>
      <c r="N35" s="34"/>
      <c r="O35" s="59"/>
      <c r="P35" s="60"/>
      <c r="Q35" s="61"/>
      <c r="R35" s="62"/>
      <c r="S35" s="60"/>
      <c r="T35" s="61"/>
      <c r="U35" s="63"/>
      <c r="V35" s="56"/>
      <c r="X35" s="64"/>
      <c r="Y35" s="65"/>
      <c r="Z35" s="66"/>
      <c r="AA35" s="62"/>
      <c r="AB35" s="56"/>
    </row>
    <row r="36" spans="1:28" ht="15" customHeight="1" thickBot="1">
      <c r="A36" s="207"/>
      <c r="B36" s="229"/>
      <c r="C36" s="198"/>
      <c r="D36" s="199"/>
      <c r="E36" s="200"/>
      <c r="F36" s="28"/>
      <c r="G36" s="58"/>
      <c r="H36" s="30" t="str">
        <f t="shared" si="0"/>
        <v/>
      </c>
      <c r="I36" s="31"/>
      <c r="J36" s="58"/>
      <c r="K36" s="32" t="str">
        <f>IF(I36="","",I36*P36)</f>
        <v/>
      </c>
      <c r="L36" s="32" t="str">
        <f>IF(F36="",IF(I36="","",-(I36*P36)),(F36-I36)*P36)</f>
        <v/>
      </c>
      <c r="M36" s="33" t="str">
        <f>IF(L36="","",L36*S36*44/12)</f>
        <v/>
      </c>
      <c r="N36" s="34"/>
      <c r="O36" s="56"/>
      <c r="P36" s="67"/>
      <c r="Q36" s="68"/>
      <c r="R36" s="65"/>
      <c r="S36" s="67"/>
      <c r="T36" s="69"/>
      <c r="X36" s="64"/>
      <c r="Y36" s="65"/>
      <c r="Z36" s="70"/>
      <c r="AA36" s="65"/>
      <c r="AB36" s="56"/>
    </row>
    <row r="37" spans="1:28" ht="15" customHeight="1" thickTop="1">
      <c r="A37" s="207"/>
      <c r="B37" s="201" t="s">
        <v>68</v>
      </c>
      <c r="C37" s="201"/>
      <c r="D37" s="201"/>
      <c r="E37" s="201"/>
      <c r="F37" s="201"/>
      <c r="G37" s="201"/>
      <c r="H37" s="201"/>
      <c r="I37" s="201"/>
      <c r="J37" s="201"/>
      <c r="K37" s="201"/>
      <c r="L37" s="201"/>
      <c r="M37" s="71" t="str">
        <f>IF(SUM(M8:M36)=0,"",SUM(M8:M36))</f>
        <v/>
      </c>
      <c r="N37" s="34"/>
      <c r="O37" s="56"/>
      <c r="P37" s="65"/>
      <c r="Q37" s="15"/>
      <c r="R37" s="65"/>
      <c r="S37" s="72"/>
      <c r="T37" s="73"/>
      <c r="U37" s="56"/>
      <c r="V37" s="56"/>
      <c r="X37" s="65"/>
      <c r="Y37" s="65"/>
      <c r="Z37" s="70"/>
      <c r="AA37" s="65"/>
      <c r="AB37" s="56"/>
    </row>
    <row r="38" spans="1:28" ht="24" customHeight="1">
      <c r="A38" s="207"/>
      <c r="B38" s="230"/>
      <c r="C38" s="231"/>
      <c r="D38" s="231"/>
      <c r="E38" s="232"/>
      <c r="F38" s="201" t="s">
        <v>5</v>
      </c>
      <c r="G38" s="201"/>
      <c r="H38" s="201"/>
      <c r="I38" s="202" t="s">
        <v>6</v>
      </c>
      <c r="J38" s="202"/>
      <c r="K38" s="202"/>
      <c r="L38" s="203" t="s">
        <v>69</v>
      </c>
      <c r="M38" s="220" t="s">
        <v>8</v>
      </c>
      <c r="N38" s="34"/>
      <c r="O38" s="56"/>
      <c r="P38" s="74"/>
      <c r="Q38" s="75"/>
      <c r="R38" s="65"/>
      <c r="S38" s="74"/>
      <c r="T38" s="75"/>
      <c r="X38" s="64"/>
      <c r="Y38" s="65"/>
      <c r="Z38" s="70"/>
      <c r="AA38" s="65"/>
      <c r="AB38" s="56"/>
    </row>
    <row r="39" spans="1:28" ht="15" customHeight="1" thickBot="1">
      <c r="A39" s="207"/>
      <c r="B39" s="233"/>
      <c r="C39" s="234"/>
      <c r="D39" s="234"/>
      <c r="E39" s="235"/>
      <c r="F39" s="23" t="s">
        <v>12</v>
      </c>
      <c r="G39" s="222" t="s">
        <v>70</v>
      </c>
      <c r="H39" s="224"/>
      <c r="I39" s="23" t="s">
        <v>12</v>
      </c>
      <c r="J39" s="222" t="s">
        <v>70</v>
      </c>
      <c r="K39" s="224"/>
      <c r="L39" s="204"/>
      <c r="M39" s="221"/>
      <c r="N39" s="34"/>
      <c r="O39" s="56"/>
      <c r="P39" s="74"/>
      <c r="Q39" s="75"/>
      <c r="R39" s="65"/>
      <c r="S39" s="74"/>
      <c r="T39" s="75"/>
      <c r="X39" s="64"/>
      <c r="Y39" s="65"/>
      <c r="Z39" s="70"/>
      <c r="AA39" s="65"/>
      <c r="AB39" s="56"/>
    </row>
    <row r="40" spans="1:28" ht="15" customHeight="1" thickTop="1" thickBot="1">
      <c r="A40" s="207"/>
      <c r="B40" s="236"/>
      <c r="C40" s="237"/>
      <c r="D40" s="237"/>
      <c r="E40" s="238"/>
      <c r="F40" s="25" t="s">
        <v>16</v>
      </c>
      <c r="G40" s="223"/>
      <c r="H40" s="225"/>
      <c r="I40" s="25" t="s">
        <v>18</v>
      </c>
      <c r="J40" s="223"/>
      <c r="K40" s="225"/>
      <c r="L40" s="76" t="s">
        <v>71</v>
      </c>
      <c r="M40" s="26" t="s">
        <v>21</v>
      </c>
      <c r="N40" s="34"/>
      <c r="O40" s="77" t="s">
        <v>72</v>
      </c>
      <c r="P40" s="74"/>
      <c r="Q40" s="15"/>
      <c r="R40" s="65"/>
      <c r="S40" s="74"/>
      <c r="T40" s="75"/>
      <c r="U40" s="226" t="s">
        <v>73</v>
      </c>
      <c r="V40" s="227"/>
      <c r="W40" s="78"/>
      <c r="X40" s="64"/>
      <c r="Y40" s="65"/>
      <c r="Z40" s="70"/>
      <c r="AA40" s="65"/>
      <c r="AB40" s="56"/>
    </row>
    <row r="41" spans="1:28" ht="15" customHeight="1" thickTop="1" thickBot="1">
      <c r="A41" s="207"/>
      <c r="B41" s="239" t="s">
        <v>74</v>
      </c>
      <c r="C41" s="240"/>
      <c r="D41" s="240"/>
      <c r="E41" s="241"/>
      <c r="F41" s="28"/>
      <c r="G41" s="29" t="s">
        <v>46</v>
      </c>
      <c r="H41" s="79"/>
      <c r="I41" s="31"/>
      <c r="J41" s="29" t="s">
        <v>46</v>
      </c>
      <c r="K41" s="80"/>
      <c r="L41" s="32" t="str">
        <f>IF(F41="",IF(I41="","",F41-I41),F41-I41)</f>
        <v/>
      </c>
      <c r="M41" s="33" t="str">
        <f>IF(L41="","",L41*S41)</f>
        <v/>
      </c>
      <c r="N41" s="34"/>
      <c r="O41" s="56"/>
      <c r="P41" s="74"/>
      <c r="Q41" s="75"/>
      <c r="R41" s="38"/>
      <c r="S41" s="81"/>
      <c r="T41" s="82" t="s">
        <v>75</v>
      </c>
      <c r="U41" s="242"/>
      <c r="V41" s="243"/>
      <c r="X41" s="64"/>
      <c r="Y41" s="65"/>
      <c r="Z41" s="70"/>
      <c r="AA41" s="65"/>
      <c r="AB41" s="56"/>
    </row>
    <row r="42" spans="1:28" ht="15" customHeight="1" thickTop="1">
      <c r="A42" s="207"/>
      <c r="B42" s="201" t="s">
        <v>76</v>
      </c>
      <c r="C42" s="201"/>
      <c r="D42" s="201"/>
      <c r="E42" s="201"/>
      <c r="F42" s="201"/>
      <c r="G42" s="201"/>
      <c r="H42" s="201"/>
      <c r="I42" s="201"/>
      <c r="J42" s="201"/>
      <c r="K42" s="201"/>
      <c r="L42" s="201"/>
      <c r="M42" s="71" t="str">
        <f>IF(M41=0,"",M41)</f>
        <v/>
      </c>
      <c r="N42" s="34"/>
      <c r="O42" s="11"/>
      <c r="P42" s="65"/>
      <c r="Q42" s="15"/>
      <c r="R42" s="83"/>
      <c r="S42" s="84"/>
      <c r="T42" s="85"/>
      <c r="U42" s="86"/>
      <c r="V42" s="86"/>
      <c r="X42" s="65"/>
      <c r="Y42" s="65"/>
      <c r="Z42" s="87"/>
      <c r="AA42" s="83"/>
      <c r="AB42" s="56"/>
    </row>
    <row r="43" spans="1:28" ht="18" customHeight="1">
      <c r="A43" s="244" t="s">
        <v>77</v>
      </c>
      <c r="B43" s="246"/>
      <c r="C43" s="247"/>
      <c r="D43" s="247"/>
      <c r="E43" s="248"/>
      <c r="F43" s="201" t="s">
        <v>5</v>
      </c>
      <c r="G43" s="201"/>
      <c r="H43" s="201"/>
      <c r="I43" s="202" t="s">
        <v>6</v>
      </c>
      <c r="J43" s="202"/>
      <c r="K43" s="202"/>
      <c r="L43" s="203" t="s">
        <v>7</v>
      </c>
      <c r="M43" s="203" t="s">
        <v>8</v>
      </c>
      <c r="N43" s="22"/>
      <c r="O43" s="205" t="s">
        <v>9</v>
      </c>
      <c r="P43" s="212" t="s">
        <v>10</v>
      </c>
      <c r="Q43" s="212"/>
      <c r="R43" s="205" t="s">
        <v>9</v>
      </c>
      <c r="S43" s="212" t="s">
        <v>11</v>
      </c>
      <c r="T43" s="212"/>
      <c r="X43" s="212" t="s">
        <v>10</v>
      </c>
      <c r="Y43" s="212"/>
      <c r="Z43" s="212" t="s">
        <v>11</v>
      </c>
      <c r="AA43" s="212"/>
    </row>
    <row r="44" spans="1:28" ht="15" customHeight="1">
      <c r="A44" s="245"/>
      <c r="B44" s="249"/>
      <c r="C44" s="250"/>
      <c r="D44" s="250"/>
      <c r="E44" s="251"/>
      <c r="F44" s="23" t="s">
        <v>12</v>
      </c>
      <c r="G44" s="201" t="s">
        <v>13</v>
      </c>
      <c r="H44" s="23" t="s">
        <v>14</v>
      </c>
      <c r="I44" s="23" t="s">
        <v>12</v>
      </c>
      <c r="J44" s="201" t="s">
        <v>13</v>
      </c>
      <c r="K44" s="23" t="s">
        <v>14</v>
      </c>
      <c r="L44" s="204"/>
      <c r="M44" s="204"/>
      <c r="N44" s="22"/>
      <c r="O44" s="211"/>
      <c r="P44" s="24" t="s">
        <v>12</v>
      </c>
      <c r="Q44" s="213" t="s">
        <v>15</v>
      </c>
      <c r="R44" s="211"/>
      <c r="S44" s="205" t="s">
        <v>12</v>
      </c>
      <c r="T44" s="214" t="s">
        <v>13</v>
      </c>
      <c r="X44" s="24" t="s">
        <v>12</v>
      </c>
      <c r="Y44" s="216" t="s">
        <v>15</v>
      </c>
      <c r="Z44" s="205" t="s">
        <v>12</v>
      </c>
      <c r="AA44" s="205" t="s">
        <v>13</v>
      </c>
    </row>
    <row r="45" spans="1:28" ht="15" customHeight="1">
      <c r="A45" s="245"/>
      <c r="B45" s="252"/>
      <c r="C45" s="253"/>
      <c r="D45" s="253"/>
      <c r="E45" s="254"/>
      <c r="F45" s="25" t="s">
        <v>16</v>
      </c>
      <c r="G45" s="201"/>
      <c r="H45" s="25" t="s">
        <v>17</v>
      </c>
      <c r="I45" s="25" t="s">
        <v>18</v>
      </c>
      <c r="J45" s="201"/>
      <c r="K45" s="25" t="s">
        <v>19</v>
      </c>
      <c r="L45" s="26" t="s">
        <v>20</v>
      </c>
      <c r="M45" s="26" t="s">
        <v>21</v>
      </c>
      <c r="N45" s="22"/>
      <c r="O45" s="206"/>
      <c r="P45" s="27" t="s">
        <v>22</v>
      </c>
      <c r="Q45" s="213"/>
      <c r="R45" s="206"/>
      <c r="S45" s="206"/>
      <c r="T45" s="215"/>
      <c r="X45" s="27" t="s">
        <v>22</v>
      </c>
      <c r="Y45" s="216"/>
      <c r="Z45" s="206"/>
      <c r="AA45" s="206"/>
    </row>
    <row r="46" spans="1:28" ht="15" customHeight="1">
      <c r="A46" s="245"/>
      <c r="B46" s="208" t="s">
        <v>78</v>
      </c>
      <c r="C46" s="209"/>
      <c r="D46" s="209"/>
      <c r="E46" s="210"/>
      <c r="F46" s="28"/>
      <c r="G46" s="29" t="s">
        <v>39</v>
      </c>
      <c r="H46" s="32" t="str">
        <f>IF(F46="","",F46*P46)</f>
        <v/>
      </c>
      <c r="I46" s="28"/>
      <c r="J46" s="29" t="s">
        <v>39</v>
      </c>
      <c r="K46" s="32" t="str">
        <f t="shared" ref="K46:K64" si="4">IF(I46="","",I46*P46)</f>
        <v/>
      </c>
      <c r="L46" s="32" t="str">
        <f>IF(F46="",IF(I46="","",-(I46*P46)),(F46-I46)*P46)</f>
        <v/>
      </c>
      <c r="M46" s="33" t="str">
        <f>IF(L46="","",L46*S46*44/12)</f>
        <v/>
      </c>
      <c r="N46" s="34"/>
      <c r="O46" s="35" t="str">
        <f>IF(P46=$X$46,"","○")</f>
        <v/>
      </c>
      <c r="P46" s="36">
        <v>13.6</v>
      </c>
      <c r="Q46" s="37" t="s">
        <v>40</v>
      </c>
      <c r="R46" s="38"/>
      <c r="S46" s="88">
        <v>0</v>
      </c>
      <c r="T46" s="40" t="s">
        <v>27</v>
      </c>
      <c r="X46" s="41">
        <v>13.6</v>
      </c>
      <c r="Y46" s="89" t="s">
        <v>44</v>
      </c>
      <c r="Z46" s="43">
        <v>0</v>
      </c>
      <c r="AA46" s="41" t="s">
        <v>28</v>
      </c>
    </row>
    <row r="47" spans="1:28" ht="15" customHeight="1">
      <c r="A47" s="245"/>
      <c r="B47" s="208" t="s">
        <v>79</v>
      </c>
      <c r="C47" s="209"/>
      <c r="D47" s="209"/>
      <c r="E47" s="210"/>
      <c r="F47" s="28"/>
      <c r="G47" s="29" t="s">
        <v>39</v>
      </c>
      <c r="H47" s="32" t="str">
        <f t="shared" ref="H47:H64" si="5">IF(F47="","",F47*P47)</f>
        <v/>
      </c>
      <c r="I47" s="28"/>
      <c r="J47" s="29" t="s">
        <v>39</v>
      </c>
      <c r="K47" s="32" t="str">
        <f t="shared" si="4"/>
        <v/>
      </c>
      <c r="L47" s="32" t="str">
        <f t="shared" ref="L47:L56" si="6">IF(F47="",IF(I47="","",-(I47*P47)),(F47-I47)*P47)</f>
        <v/>
      </c>
      <c r="M47" s="33" t="str">
        <f t="shared" ref="M47:M64" si="7">IF(L47="","",L47*S47*44/12)</f>
        <v/>
      </c>
      <c r="N47" s="34"/>
      <c r="O47" s="35" t="str">
        <f>IF(P47=$X$47,"","○")</f>
        <v/>
      </c>
      <c r="P47" s="36">
        <v>13.2</v>
      </c>
      <c r="Q47" s="37" t="s">
        <v>40</v>
      </c>
      <c r="R47" s="38"/>
      <c r="S47" s="88">
        <v>0</v>
      </c>
      <c r="T47" s="40" t="s">
        <v>30</v>
      </c>
      <c r="X47" s="41">
        <v>13.2</v>
      </c>
      <c r="Y47" s="89" t="s">
        <v>40</v>
      </c>
      <c r="Z47" s="43">
        <v>0</v>
      </c>
      <c r="AA47" s="41" t="s">
        <v>28</v>
      </c>
    </row>
    <row r="48" spans="1:28" ht="15" customHeight="1">
      <c r="A48" s="245"/>
      <c r="B48" s="208" t="s">
        <v>80</v>
      </c>
      <c r="C48" s="209"/>
      <c r="D48" s="209"/>
      <c r="E48" s="210"/>
      <c r="F48" s="28"/>
      <c r="G48" s="29" t="s">
        <v>39</v>
      </c>
      <c r="H48" s="32" t="str">
        <f t="shared" si="5"/>
        <v/>
      </c>
      <c r="I48" s="28"/>
      <c r="J48" s="29" t="s">
        <v>39</v>
      </c>
      <c r="K48" s="32" t="str">
        <f>IF(I48="","",I48*P48)</f>
        <v/>
      </c>
      <c r="L48" s="32" t="str">
        <f>IF(F48="",IF(I48="","",-(I48*P48)),(F48-I48)*P48)</f>
        <v/>
      </c>
      <c r="M48" s="33" t="str">
        <f t="shared" si="7"/>
        <v/>
      </c>
      <c r="N48" s="34"/>
      <c r="O48" s="35" t="str">
        <f>IF(P48=$X$48,"","○")</f>
        <v/>
      </c>
      <c r="P48" s="36">
        <v>17.100000000000001</v>
      </c>
      <c r="Q48" s="37" t="s">
        <v>40</v>
      </c>
      <c r="R48" s="38"/>
      <c r="S48" s="88">
        <v>0</v>
      </c>
      <c r="T48" s="40" t="s">
        <v>30</v>
      </c>
      <c r="X48" s="41">
        <v>17.100000000000001</v>
      </c>
      <c r="Y48" s="89" t="s">
        <v>40</v>
      </c>
      <c r="Z48" s="43">
        <v>0</v>
      </c>
      <c r="AA48" s="41" t="s">
        <v>28</v>
      </c>
    </row>
    <row r="49" spans="1:27" ht="15" customHeight="1">
      <c r="A49" s="245"/>
      <c r="B49" s="208" t="s">
        <v>81</v>
      </c>
      <c r="C49" s="209"/>
      <c r="D49" s="209"/>
      <c r="E49" s="210"/>
      <c r="F49" s="28"/>
      <c r="G49" s="29" t="s">
        <v>25</v>
      </c>
      <c r="H49" s="32" t="str">
        <f t="shared" si="5"/>
        <v/>
      </c>
      <c r="I49" s="28"/>
      <c r="J49" s="29" t="s">
        <v>25</v>
      </c>
      <c r="K49" s="32" t="str">
        <f t="shared" si="4"/>
        <v/>
      </c>
      <c r="L49" s="32" t="str">
        <f t="shared" si="6"/>
        <v/>
      </c>
      <c r="M49" s="33" t="str">
        <f t="shared" si="7"/>
        <v/>
      </c>
      <c r="N49" s="34"/>
      <c r="O49" s="35" t="str">
        <f>IF(P49=$X$49,"","○")</f>
        <v/>
      </c>
      <c r="P49" s="36">
        <v>23.4</v>
      </c>
      <c r="Q49" s="37" t="s">
        <v>26</v>
      </c>
      <c r="R49" s="38"/>
      <c r="S49" s="88">
        <v>0</v>
      </c>
      <c r="T49" s="40" t="s">
        <v>30</v>
      </c>
      <c r="X49" s="41">
        <v>23.4</v>
      </c>
      <c r="Y49" s="89" t="s">
        <v>26</v>
      </c>
      <c r="Z49" s="43">
        <v>0</v>
      </c>
      <c r="AA49" s="41" t="s">
        <v>28</v>
      </c>
    </row>
    <row r="50" spans="1:27" ht="15" customHeight="1">
      <c r="A50" s="245"/>
      <c r="B50" s="208" t="s">
        <v>82</v>
      </c>
      <c r="C50" s="209"/>
      <c r="D50" s="209"/>
      <c r="E50" s="210"/>
      <c r="F50" s="28"/>
      <c r="G50" s="29" t="s">
        <v>25</v>
      </c>
      <c r="H50" s="32" t="str">
        <f t="shared" si="5"/>
        <v/>
      </c>
      <c r="I50" s="28"/>
      <c r="J50" s="29" t="s">
        <v>25</v>
      </c>
      <c r="K50" s="32" t="str">
        <f t="shared" si="4"/>
        <v/>
      </c>
      <c r="L50" s="32" t="str">
        <f>IF(F50="",IF(I50="","",-(I50*P50)),(F50-I50)*P50)</f>
        <v/>
      </c>
      <c r="M50" s="33" t="str">
        <f t="shared" si="7"/>
        <v/>
      </c>
      <c r="N50" s="34"/>
      <c r="O50" s="35" t="str">
        <f>IF(P50=$X$50,"","○")</f>
        <v/>
      </c>
      <c r="P50" s="36">
        <v>35.6</v>
      </c>
      <c r="Q50" s="37" t="s">
        <v>26</v>
      </c>
      <c r="R50" s="38"/>
      <c r="S50" s="88">
        <v>0</v>
      </c>
      <c r="T50" s="40" t="s">
        <v>30</v>
      </c>
      <c r="X50" s="41">
        <v>35.6</v>
      </c>
      <c r="Y50" s="89" t="s">
        <v>26</v>
      </c>
      <c r="Z50" s="43">
        <v>0</v>
      </c>
      <c r="AA50" s="41" t="s">
        <v>28</v>
      </c>
    </row>
    <row r="51" spans="1:27" ht="15" customHeight="1">
      <c r="A51" s="245"/>
      <c r="B51" s="208" t="s">
        <v>83</v>
      </c>
      <c r="C51" s="209"/>
      <c r="D51" s="209"/>
      <c r="E51" s="210"/>
      <c r="F51" s="28"/>
      <c r="G51" s="29" t="s">
        <v>46</v>
      </c>
      <c r="H51" s="32" t="str">
        <f t="shared" si="5"/>
        <v/>
      </c>
      <c r="I51" s="28"/>
      <c r="J51" s="29" t="s">
        <v>46</v>
      </c>
      <c r="K51" s="32" t="str">
        <f t="shared" si="4"/>
        <v/>
      </c>
      <c r="L51" s="32" t="str">
        <f t="shared" si="6"/>
        <v/>
      </c>
      <c r="M51" s="33" t="str">
        <f t="shared" si="7"/>
        <v/>
      </c>
      <c r="N51" s="34"/>
      <c r="O51" s="35" t="str">
        <f>IF(P51=$X$51,"","○")</f>
        <v/>
      </c>
      <c r="P51" s="36">
        <v>21.2</v>
      </c>
      <c r="Q51" s="37" t="s">
        <v>47</v>
      </c>
      <c r="R51" s="38"/>
      <c r="S51" s="88">
        <v>0</v>
      </c>
      <c r="T51" s="40" t="s">
        <v>30</v>
      </c>
      <c r="X51" s="41">
        <v>21.2</v>
      </c>
      <c r="Y51" s="89" t="s">
        <v>48</v>
      </c>
      <c r="Z51" s="43">
        <v>0</v>
      </c>
      <c r="AA51" s="41" t="s">
        <v>28</v>
      </c>
    </row>
    <row r="52" spans="1:27" ht="15" customHeight="1">
      <c r="A52" s="245"/>
      <c r="B52" s="208" t="s">
        <v>84</v>
      </c>
      <c r="C52" s="209"/>
      <c r="D52" s="209"/>
      <c r="E52" s="210"/>
      <c r="F52" s="28"/>
      <c r="G52" s="29" t="s">
        <v>39</v>
      </c>
      <c r="H52" s="32" t="str">
        <f t="shared" si="5"/>
        <v/>
      </c>
      <c r="I52" s="28"/>
      <c r="J52" s="29" t="s">
        <v>39</v>
      </c>
      <c r="K52" s="32" t="str">
        <f t="shared" si="4"/>
        <v/>
      </c>
      <c r="L52" s="32" t="str">
        <f t="shared" si="6"/>
        <v/>
      </c>
      <c r="M52" s="33" t="str">
        <f t="shared" si="7"/>
        <v/>
      </c>
      <c r="N52" s="34"/>
      <c r="O52" s="35" t="str">
        <f>IF(P52=$X$52,"","○")</f>
        <v/>
      </c>
      <c r="P52" s="36">
        <v>13.2</v>
      </c>
      <c r="Q52" s="37" t="s">
        <v>40</v>
      </c>
      <c r="R52" s="38"/>
      <c r="S52" s="88">
        <v>0</v>
      </c>
      <c r="T52" s="40" t="s">
        <v>30</v>
      </c>
      <c r="X52" s="41">
        <v>13.2</v>
      </c>
      <c r="Y52" s="89" t="s">
        <v>44</v>
      </c>
      <c r="Z52" s="43">
        <v>0</v>
      </c>
      <c r="AA52" s="41" t="s">
        <v>28</v>
      </c>
    </row>
    <row r="53" spans="1:27" ht="15" customHeight="1">
      <c r="A53" s="245"/>
      <c r="B53" s="208" t="s">
        <v>85</v>
      </c>
      <c r="C53" s="209"/>
      <c r="D53" s="209"/>
      <c r="E53" s="210"/>
      <c r="F53" s="28"/>
      <c r="G53" s="29" t="s">
        <v>39</v>
      </c>
      <c r="H53" s="32" t="str">
        <f t="shared" si="5"/>
        <v/>
      </c>
      <c r="I53" s="28"/>
      <c r="J53" s="29" t="s">
        <v>39</v>
      </c>
      <c r="K53" s="32" t="str">
        <f t="shared" si="4"/>
        <v/>
      </c>
      <c r="L53" s="32" t="str">
        <f t="shared" si="6"/>
        <v/>
      </c>
      <c r="M53" s="33" t="str">
        <f t="shared" si="7"/>
        <v/>
      </c>
      <c r="N53" s="34"/>
      <c r="O53" s="35" t="str">
        <f>IF(P53=$X$53,"","○")</f>
        <v/>
      </c>
      <c r="P53" s="45">
        <v>18</v>
      </c>
      <c r="Q53" s="37" t="s">
        <v>40</v>
      </c>
      <c r="R53" s="38" t="str">
        <f>IF(S53=$Z$53,"","○")</f>
        <v/>
      </c>
      <c r="S53" s="90">
        <v>1.6199999999999999E-2</v>
      </c>
      <c r="T53" s="40" t="s">
        <v>30</v>
      </c>
      <c r="X53" s="46">
        <v>18</v>
      </c>
      <c r="Y53" s="89" t="s">
        <v>44</v>
      </c>
      <c r="Z53" s="41">
        <v>1.6199999999999999E-2</v>
      </c>
      <c r="AA53" s="41" t="s">
        <v>28</v>
      </c>
    </row>
    <row r="54" spans="1:27" ht="15" customHeight="1">
      <c r="A54" s="245"/>
      <c r="B54" s="208" t="s">
        <v>86</v>
      </c>
      <c r="C54" s="209"/>
      <c r="D54" s="209"/>
      <c r="E54" s="210"/>
      <c r="F54" s="28"/>
      <c r="G54" s="29" t="s">
        <v>39</v>
      </c>
      <c r="H54" s="32" t="str">
        <f t="shared" si="5"/>
        <v/>
      </c>
      <c r="I54" s="28"/>
      <c r="J54" s="29" t="s">
        <v>39</v>
      </c>
      <c r="K54" s="32" t="str">
        <f t="shared" si="4"/>
        <v/>
      </c>
      <c r="L54" s="32" t="str">
        <f t="shared" si="6"/>
        <v/>
      </c>
      <c r="M54" s="33" t="str">
        <f t="shared" si="7"/>
        <v/>
      </c>
      <c r="N54" s="34"/>
      <c r="O54" s="35" t="str">
        <f>IF(P54=$X$54,"","○")</f>
        <v/>
      </c>
      <c r="P54" s="36">
        <v>26.9</v>
      </c>
      <c r="Q54" s="37" t="s">
        <v>40</v>
      </c>
      <c r="R54" s="38" t="str">
        <f>IF(S54=$Z$54,"","○")</f>
        <v/>
      </c>
      <c r="S54" s="90">
        <v>1.66E-2</v>
      </c>
      <c r="T54" s="40" t="s">
        <v>30</v>
      </c>
      <c r="X54" s="41">
        <v>26.9</v>
      </c>
      <c r="Y54" s="89" t="s">
        <v>44</v>
      </c>
      <c r="Z54" s="41">
        <v>1.66E-2</v>
      </c>
      <c r="AA54" s="41" t="s">
        <v>28</v>
      </c>
    </row>
    <row r="55" spans="1:27" ht="15" customHeight="1">
      <c r="A55" s="245"/>
      <c r="B55" s="208" t="s">
        <v>87</v>
      </c>
      <c r="C55" s="209"/>
      <c r="D55" s="209"/>
      <c r="E55" s="210"/>
      <c r="F55" s="28"/>
      <c r="G55" s="29" t="s">
        <v>39</v>
      </c>
      <c r="H55" s="32" t="str">
        <f t="shared" si="5"/>
        <v/>
      </c>
      <c r="I55" s="28"/>
      <c r="J55" s="29" t="s">
        <v>39</v>
      </c>
      <c r="K55" s="32" t="str">
        <f t="shared" si="4"/>
        <v/>
      </c>
      <c r="L55" s="32" t="str">
        <f t="shared" si="6"/>
        <v/>
      </c>
      <c r="M55" s="33" t="str">
        <f t="shared" si="7"/>
        <v/>
      </c>
      <c r="N55" s="34"/>
      <c r="O55" s="35" t="str">
        <f>IF(P55=$X$55,"","○")</f>
        <v/>
      </c>
      <c r="P55" s="36">
        <v>33.200000000000003</v>
      </c>
      <c r="Q55" s="37" t="s">
        <v>40</v>
      </c>
      <c r="R55" s="38" t="str">
        <f>IF(S55=$Z$55,"","○")</f>
        <v/>
      </c>
      <c r="S55" s="90">
        <v>1.35E-2</v>
      </c>
      <c r="T55" s="40" t="s">
        <v>30</v>
      </c>
      <c r="X55" s="41">
        <v>33.200000000000003</v>
      </c>
      <c r="Y55" s="89" t="s">
        <v>44</v>
      </c>
      <c r="Z55" s="41">
        <v>1.35E-2</v>
      </c>
      <c r="AA55" s="41" t="s">
        <v>28</v>
      </c>
    </row>
    <row r="56" spans="1:27" ht="15" customHeight="1">
      <c r="A56" s="245"/>
      <c r="B56" s="255" t="s">
        <v>88</v>
      </c>
      <c r="C56" s="256"/>
      <c r="D56" s="256"/>
      <c r="E56" s="257"/>
      <c r="F56" s="28"/>
      <c r="G56" s="29" t="s">
        <v>39</v>
      </c>
      <c r="H56" s="32" t="str">
        <f t="shared" si="5"/>
        <v/>
      </c>
      <c r="I56" s="28"/>
      <c r="J56" s="29" t="s">
        <v>39</v>
      </c>
      <c r="K56" s="32" t="str">
        <f t="shared" si="4"/>
        <v/>
      </c>
      <c r="L56" s="32" t="str">
        <f t="shared" si="6"/>
        <v/>
      </c>
      <c r="M56" s="33" t="str">
        <f t="shared" si="7"/>
        <v/>
      </c>
      <c r="N56" s="34"/>
      <c r="O56" s="35" t="str">
        <f>IF(P56=$X$56,"","○")</f>
        <v/>
      </c>
      <c r="P56" s="36">
        <v>29.3</v>
      </c>
      <c r="Q56" s="37" t="s">
        <v>40</v>
      </c>
      <c r="R56" s="38" t="str">
        <f>IF(S56=$Z$56,"","○")</f>
        <v/>
      </c>
      <c r="S56" s="90">
        <v>2.5700000000000001E-2</v>
      </c>
      <c r="T56" s="40" t="s">
        <v>27</v>
      </c>
      <c r="X56" s="41">
        <v>29.3</v>
      </c>
      <c r="Y56" s="89" t="s">
        <v>44</v>
      </c>
      <c r="Z56" s="41">
        <v>2.5700000000000001E-2</v>
      </c>
      <c r="AA56" s="41" t="s">
        <v>28</v>
      </c>
    </row>
    <row r="57" spans="1:27" ht="15" customHeight="1">
      <c r="A57" s="245"/>
      <c r="B57" s="255" t="s">
        <v>89</v>
      </c>
      <c r="C57" s="256"/>
      <c r="D57" s="256"/>
      <c r="E57" s="257"/>
      <c r="F57" s="28"/>
      <c r="G57" s="29" t="s">
        <v>39</v>
      </c>
      <c r="H57" s="32" t="str">
        <f t="shared" si="5"/>
        <v/>
      </c>
      <c r="I57" s="28"/>
      <c r="J57" s="29" t="s">
        <v>39</v>
      </c>
      <c r="K57" s="32" t="str">
        <f t="shared" si="4"/>
        <v/>
      </c>
      <c r="L57" s="32" t="str">
        <f>IF(F57="",IF(I57="","",-(I57*P57)),(F57-I57)*P57)</f>
        <v/>
      </c>
      <c r="M57" s="33" t="str">
        <f t="shared" si="7"/>
        <v/>
      </c>
      <c r="N57" s="34"/>
      <c r="O57" s="35" t="str">
        <f>IF(P57=$X$57,"","○")</f>
        <v/>
      </c>
      <c r="P57" s="36">
        <v>29.3</v>
      </c>
      <c r="Q57" s="37" t="s">
        <v>40</v>
      </c>
      <c r="R57" s="38" t="str">
        <f>IF(S57=$Z$57,"","○")</f>
        <v/>
      </c>
      <c r="S57" s="90">
        <v>2.3900000000000001E-2</v>
      </c>
      <c r="T57" s="40" t="s">
        <v>27</v>
      </c>
      <c r="X57" s="41">
        <v>29.3</v>
      </c>
      <c r="Y57" s="89" t="s">
        <v>44</v>
      </c>
      <c r="Z57" s="41">
        <v>2.3900000000000001E-2</v>
      </c>
      <c r="AA57" s="41" t="s">
        <v>28</v>
      </c>
    </row>
    <row r="58" spans="1:27" ht="15" customHeight="1">
      <c r="A58" s="245"/>
      <c r="B58" s="208" t="s">
        <v>90</v>
      </c>
      <c r="C58" s="209"/>
      <c r="D58" s="209"/>
      <c r="E58" s="210"/>
      <c r="F58" s="28"/>
      <c r="G58" s="29" t="s">
        <v>25</v>
      </c>
      <c r="H58" s="32" t="str">
        <f t="shared" si="5"/>
        <v/>
      </c>
      <c r="I58" s="28"/>
      <c r="J58" s="29" t="s">
        <v>25</v>
      </c>
      <c r="K58" s="32" t="str">
        <f t="shared" si="4"/>
        <v/>
      </c>
      <c r="L58" s="32" t="str">
        <f t="shared" ref="L58:L64" si="8">IF(F58="",IF(I58="","",-(I58*P58)),(F58-I58)*P58)</f>
        <v/>
      </c>
      <c r="M58" s="33" t="str">
        <f>IF(L58="","",L58*S58*44/12)</f>
        <v/>
      </c>
      <c r="N58" s="34"/>
      <c r="O58" s="35" t="str">
        <f>IF(P58=$X$58,"","○")</f>
        <v/>
      </c>
      <c r="P58" s="36">
        <v>40.200000000000003</v>
      </c>
      <c r="Q58" s="37" t="s">
        <v>26</v>
      </c>
      <c r="R58" s="38" t="str">
        <f>IF(S58=$Z$58,"","○")</f>
        <v/>
      </c>
      <c r="S58" s="90">
        <v>1.7899999999999999E-2</v>
      </c>
      <c r="T58" s="40" t="s">
        <v>30</v>
      </c>
      <c r="X58" s="41">
        <v>40.200000000000003</v>
      </c>
      <c r="Y58" s="89" t="s">
        <v>26</v>
      </c>
      <c r="Z58" s="41">
        <v>1.7899999999999999E-2</v>
      </c>
      <c r="AA58" s="41" t="s">
        <v>28</v>
      </c>
    </row>
    <row r="59" spans="1:27" ht="15" customHeight="1">
      <c r="A59" s="245"/>
      <c r="B59" s="208" t="s">
        <v>91</v>
      </c>
      <c r="C59" s="209"/>
      <c r="D59" s="209"/>
      <c r="E59" s="210"/>
      <c r="F59" s="28"/>
      <c r="G59" s="29" t="s">
        <v>46</v>
      </c>
      <c r="H59" s="32" t="str">
        <f t="shared" si="5"/>
        <v/>
      </c>
      <c r="I59" s="28"/>
      <c r="J59" s="29" t="s">
        <v>46</v>
      </c>
      <c r="K59" s="32" t="str">
        <f t="shared" si="4"/>
        <v/>
      </c>
      <c r="L59" s="32" t="str">
        <f>IF(F59="",IF(I59="","",-(I59*P59)),(F59-I59)*P59)</f>
        <v/>
      </c>
      <c r="M59" s="33" t="str">
        <f t="shared" si="7"/>
        <v/>
      </c>
      <c r="N59" s="34"/>
      <c r="O59" s="35" t="str">
        <f>IF(P59=$X$59,"","○")</f>
        <v/>
      </c>
      <c r="P59" s="36">
        <v>21.2</v>
      </c>
      <c r="Q59" s="37" t="s">
        <v>47</v>
      </c>
      <c r="R59" s="38"/>
      <c r="S59" s="88">
        <v>0</v>
      </c>
      <c r="T59" s="40" t="s">
        <v>30</v>
      </c>
      <c r="X59" s="41">
        <v>21.2</v>
      </c>
      <c r="Y59" s="89" t="s">
        <v>48</v>
      </c>
      <c r="Z59" s="43">
        <v>0</v>
      </c>
      <c r="AA59" s="41" t="s">
        <v>28</v>
      </c>
    </row>
    <row r="60" spans="1:27" ht="15" customHeight="1">
      <c r="A60" s="245"/>
      <c r="B60" s="208" t="s">
        <v>92</v>
      </c>
      <c r="C60" s="209"/>
      <c r="D60" s="209"/>
      <c r="E60" s="210"/>
      <c r="F60" s="28"/>
      <c r="G60" s="29" t="s">
        <v>39</v>
      </c>
      <c r="H60" s="32" t="str">
        <f t="shared" si="5"/>
        <v/>
      </c>
      <c r="I60" s="28"/>
      <c r="J60" s="29" t="s">
        <v>39</v>
      </c>
      <c r="K60" s="32" t="str">
        <f t="shared" si="4"/>
        <v/>
      </c>
      <c r="L60" s="32" t="str">
        <f t="shared" si="8"/>
        <v/>
      </c>
      <c r="M60" s="33" t="str">
        <f>IF(L60="","",L60*S60*44/12)</f>
        <v/>
      </c>
      <c r="N60" s="34"/>
      <c r="O60" s="35" t="str">
        <f>IF(P60=$X$60,"","○")</f>
        <v/>
      </c>
      <c r="P60" s="36">
        <v>17.100000000000001</v>
      </c>
      <c r="Q60" s="37" t="s">
        <v>40</v>
      </c>
      <c r="R60" s="38"/>
      <c r="S60" s="88">
        <v>0</v>
      </c>
      <c r="T60" s="40" t="s">
        <v>30</v>
      </c>
      <c r="X60" s="41">
        <v>17.100000000000001</v>
      </c>
      <c r="Y60" s="89" t="s">
        <v>44</v>
      </c>
      <c r="Z60" s="43">
        <v>0</v>
      </c>
      <c r="AA60" s="41" t="s">
        <v>28</v>
      </c>
    </row>
    <row r="61" spans="1:27" ht="15" customHeight="1">
      <c r="A61" s="245"/>
      <c r="B61" s="208" t="s">
        <v>93</v>
      </c>
      <c r="C61" s="209"/>
      <c r="D61" s="209"/>
      <c r="E61" s="210"/>
      <c r="F61" s="28"/>
      <c r="G61" s="29" t="s">
        <v>39</v>
      </c>
      <c r="H61" s="32" t="str">
        <f t="shared" si="5"/>
        <v/>
      </c>
      <c r="I61" s="28"/>
      <c r="J61" s="29" t="s">
        <v>39</v>
      </c>
      <c r="K61" s="32" t="str">
        <f t="shared" si="4"/>
        <v/>
      </c>
      <c r="L61" s="32" t="str">
        <f t="shared" si="8"/>
        <v/>
      </c>
      <c r="M61" s="33" t="str">
        <f t="shared" si="7"/>
        <v/>
      </c>
      <c r="N61" s="34"/>
      <c r="O61" s="35" t="str">
        <f>IF(P61=$X$61,"","○")</f>
        <v/>
      </c>
      <c r="P61" s="45">
        <v>142</v>
      </c>
      <c r="Q61" s="37" t="s">
        <v>40</v>
      </c>
      <c r="R61" s="38"/>
      <c r="S61" s="88">
        <v>0</v>
      </c>
      <c r="T61" s="40" t="s">
        <v>30</v>
      </c>
      <c r="X61" s="46">
        <v>142</v>
      </c>
      <c r="Y61" s="89" t="s">
        <v>44</v>
      </c>
      <c r="Z61" s="43">
        <v>0</v>
      </c>
      <c r="AA61" s="41" t="s">
        <v>28</v>
      </c>
    </row>
    <row r="62" spans="1:27" ht="15" customHeight="1" thickBot="1">
      <c r="A62" s="245"/>
      <c r="B62" s="208" t="s">
        <v>94</v>
      </c>
      <c r="C62" s="209"/>
      <c r="D62" s="209"/>
      <c r="E62" s="210"/>
      <c r="F62" s="28"/>
      <c r="G62" s="29" t="s">
        <v>39</v>
      </c>
      <c r="H62" s="32" t="str">
        <f t="shared" si="5"/>
        <v/>
      </c>
      <c r="I62" s="28"/>
      <c r="J62" s="29" t="s">
        <v>39</v>
      </c>
      <c r="K62" s="32" t="str">
        <f t="shared" si="4"/>
        <v/>
      </c>
      <c r="L62" s="32" t="str">
        <f t="shared" si="8"/>
        <v/>
      </c>
      <c r="M62" s="33" t="str">
        <f>IF(L62="","",L62*S62*44/12)</f>
        <v/>
      </c>
      <c r="N62" s="34"/>
      <c r="O62" s="35" t="str">
        <f>IF(P62=$X$62,"","○")</f>
        <v/>
      </c>
      <c r="P62" s="52">
        <v>22.5</v>
      </c>
      <c r="Q62" s="91" t="s">
        <v>40</v>
      </c>
      <c r="R62" s="38"/>
      <c r="S62" s="92">
        <v>0</v>
      </c>
      <c r="T62" s="93" t="s">
        <v>30</v>
      </c>
      <c r="X62" s="41">
        <v>22.5</v>
      </c>
      <c r="Y62" s="89" t="s">
        <v>44</v>
      </c>
      <c r="Z62" s="43">
        <v>0</v>
      </c>
      <c r="AA62" s="41" t="s">
        <v>28</v>
      </c>
    </row>
    <row r="63" spans="1:27" ht="15" customHeight="1">
      <c r="A63" s="245"/>
      <c r="B63" s="264" t="s">
        <v>95</v>
      </c>
      <c r="C63" s="265"/>
      <c r="D63" s="268"/>
      <c r="E63" s="269"/>
      <c r="F63" s="28"/>
      <c r="G63" s="58"/>
      <c r="H63" s="32" t="str">
        <f t="shared" si="5"/>
        <v/>
      </c>
      <c r="I63" s="28"/>
      <c r="J63" s="58"/>
      <c r="K63" s="32" t="str">
        <f t="shared" si="4"/>
        <v/>
      </c>
      <c r="L63" s="32" t="str">
        <f t="shared" si="8"/>
        <v/>
      </c>
      <c r="M63" s="33" t="str">
        <f t="shared" si="7"/>
        <v/>
      </c>
      <c r="N63" s="94"/>
      <c r="O63" s="95"/>
      <c r="P63" s="60"/>
      <c r="Q63" s="96"/>
      <c r="R63" s="62"/>
      <c r="S63" s="60"/>
      <c r="T63" s="96"/>
      <c r="W63" s="56"/>
      <c r="X63" s="66"/>
      <c r="Y63" s="62"/>
      <c r="Z63" s="66"/>
      <c r="AA63" s="62"/>
    </row>
    <row r="64" spans="1:27" ht="15" customHeight="1" thickBot="1">
      <c r="A64" s="245"/>
      <c r="B64" s="266"/>
      <c r="C64" s="267"/>
      <c r="D64" s="268"/>
      <c r="E64" s="269"/>
      <c r="F64" s="28"/>
      <c r="G64" s="58"/>
      <c r="H64" s="32" t="str">
        <f t="shared" si="5"/>
        <v/>
      </c>
      <c r="I64" s="28"/>
      <c r="J64" s="58"/>
      <c r="K64" s="32" t="str">
        <f t="shared" si="4"/>
        <v/>
      </c>
      <c r="L64" s="32" t="str">
        <f t="shared" si="8"/>
        <v/>
      </c>
      <c r="M64" s="33" t="str">
        <f t="shared" si="7"/>
        <v/>
      </c>
      <c r="N64" s="94"/>
      <c r="O64" s="97"/>
      <c r="P64" s="67"/>
      <c r="Q64" s="98"/>
      <c r="R64" s="65"/>
      <c r="S64" s="67"/>
      <c r="T64" s="98"/>
      <c r="W64" s="56"/>
      <c r="X64" s="70"/>
      <c r="Y64" s="65"/>
      <c r="Z64" s="70"/>
      <c r="AA64" s="65"/>
    </row>
    <row r="65" spans="1:27" ht="15" customHeight="1">
      <c r="A65" s="99"/>
      <c r="B65" s="270" t="s">
        <v>96</v>
      </c>
      <c r="C65" s="271"/>
      <c r="D65" s="271"/>
      <c r="E65" s="271"/>
      <c r="F65" s="271"/>
      <c r="G65" s="271"/>
      <c r="H65" s="271"/>
      <c r="I65" s="271"/>
      <c r="J65" s="271"/>
      <c r="K65" s="271"/>
      <c r="L65" s="272"/>
      <c r="M65" s="71" t="str">
        <f>IF(SUM(M46:M64)=0,"",SUM(M46:M64))</f>
        <v/>
      </c>
      <c r="N65" s="34"/>
      <c r="O65" s="16"/>
      <c r="P65" s="100"/>
      <c r="Q65" s="73"/>
      <c r="R65" s="65"/>
      <c r="S65" s="100"/>
      <c r="T65" s="73"/>
      <c r="W65" s="56"/>
      <c r="X65" s="70"/>
      <c r="Y65" s="65"/>
      <c r="Z65" s="70"/>
      <c r="AA65" s="65"/>
    </row>
    <row r="66" spans="1:27" ht="24.75" customHeight="1">
      <c r="A66" s="201" t="s">
        <v>4</v>
      </c>
      <c r="B66" s="201"/>
      <c r="C66" s="201"/>
      <c r="D66" s="201"/>
      <c r="E66" s="201"/>
      <c r="F66" s="261" t="s">
        <v>5</v>
      </c>
      <c r="G66" s="262"/>
      <c r="H66" s="263"/>
      <c r="I66" s="261" t="s">
        <v>6</v>
      </c>
      <c r="J66" s="262"/>
      <c r="K66" s="263"/>
      <c r="L66" s="203" t="s">
        <v>69</v>
      </c>
      <c r="M66" s="220" t="s">
        <v>8</v>
      </c>
      <c r="N66" s="94"/>
      <c r="O66" s="16"/>
      <c r="P66" s="100"/>
      <c r="R66" s="205" t="s">
        <v>9</v>
      </c>
      <c r="S66" s="212" t="s">
        <v>11</v>
      </c>
      <c r="T66" s="212"/>
      <c r="W66" s="56"/>
      <c r="X66" s="70"/>
      <c r="Y66" s="65"/>
      <c r="Z66" s="70"/>
      <c r="AA66" s="65"/>
    </row>
    <row r="67" spans="1:27" ht="15" customHeight="1">
      <c r="A67" s="201"/>
      <c r="B67" s="201"/>
      <c r="C67" s="201"/>
      <c r="D67" s="201"/>
      <c r="E67" s="201"/>
      <c r="F67" s="23" t="s">
        <v>12</v>
      </c>
      <c r="G67" s="203" t="s">
        <v>13</v>
      </c>
      <c r="H67" s="259"/>
      <c r="I67" s="26" t="s">
        <v>12</v>
      </c>
      <c r="J67" s="204" t="s">
        <v>13</v>
      </c>
      <c r="K67" s="259"/>
      <c r="L67" s="204"/>
      <c r="M67" s="221"/>
      <c r="N67" s="94"/>
      <c r="O67" s="97"/>
      <c r="P67" s="100"/>
      <c r="Q67" s="101"/>
      <c r="R67" s="211"/>
      <c r="S67" s="205" t="s">
        <v>12</v>
      </c>
      <c r="T67" s="214" t="s">
        <v>13</v>
      </c>
      <c r="W67" s="56"/>
      <c r="X67" s="70"/>
      <c r="Y67" s="65"/>
      <c r="Z67" s="70"/>
      <c r="AA67" s="65"/>
    </row>
    <row r="68" spans="1:27" ht="15" customHeight="1">
      <c r="A68" s="201"/>
      <c r="B68" s="201"/>
      <c r="C68" s="201"/>
      <c r="D68" s="201"/>
      <c r="E68" s="201"/>
      <c r="F68" s="25" t="s">
        <v>16</v>
      </c>
      <c r="G68" s="258"/>
      <c r="H68" s="260"/>
      <c r="I68" s="102" t="s">
        <v>97</v>
      </c>
      <c r="J68" s="258"/>
      <c r="K68" s="260"/>
      <c r="L68" s="25" t="s">
        <v>98</v>
      </c>
      <c r="M68" s="26" t="s">
        <v>21</v>
      </c>
      <c r="N68" s="94"/>
      <c r="O68" s="77"/>
      <c r="P68" s="100"/>
      <c r="Q68" s="15"/>
      <c r="R68" s="206"/>
      <c r="S68" s="206"/>
      <c r="T68" s="215"/>
      <c r="W68" s="56"/>
      <c r="X68" s="70"/>
      <c r="Y68" s="65"/>
      <c r="Z68" s="87"/>
      <c r="AA68" s="83"/>
    </row>
    <row r="69" spans="1:27" ht="15" customHeight="1" thickBot="1">
      <c r="A69" s="203" t="s">
        <v>99</v>
      </c>
      <c r="B69" s="285" t="s">
        <v>100</v>
      </c>
      <c r="C69" s="273" t="s">
        <v>101</v>
      </c>
      <c r="D69" s="274"/>
      <c r="E69" s="275"/>
      <c r="F69" s="28"/>
      <c r="G69" s="29" t="s">
        <v>102</v>
      </c>
      <c r="H69" s="103"/>
      <c r="I69" s="28"/>
      <c r="J69" s="29" t="s">
        <v>103</v>
      </c>
      <c r="K69" s="104"/>
      <c r="L69" s="30" t="str">
        <f>IF(F69="",IF(I69="","",F69-I69),F69-I69)</f>
        <v/>
      </c>
      <c r="M69" s="71" t="str">
        <f>IF(L69="","",L69*S69)</f>
        <v/>
      </c>
      <c r="N69" s="34"/>
      <c r="O69" s="56"/>
      <c r="P69" s="70"/>
      <c r="Q69" s="105"/>
      <c r="R69" s="106" t="str">
        <f>IF(S69=$Z$69,"","○")</f>
        <v/>
      </c>
      <c r="S69" s="107">
        <v>6.54E-2</v>
      </c>
      <c r="T69" s="40" t="s">
        <v>104</v>
      </c>
      <c r="X69" s="70"/>
      <c r="Y69" s="70"/>
      <c r="Z69" s="108">
        <v>6.54E-2</v>
      </c>
      <c r="AA69" s="44" t="s">
        <v>105</v>
      </c>
    </row>
    <row r="70" spans="1:27" ht="15" customHeight="1" thickTop="1">
      <c r="A70" s="204"/>
      <c r="B70" s="286"/>
      <c r="C70" s="288" t="s">
        <v>106</v>
      </c>
      <c r="D70" s="289"/>
      <c r="E70" s="290"/>
      <c r="F70" s="28"/>
      <c r="G70" s="29" t="s">
        <v>103</v>
      </c>
      <c r="H70" s="103"/>
      <c r="I70" s="28"/>
      <c r="J70" s="29" t="s">
        <v>103</v>
      </c>
      <c r="K70" s="104"/>
      <c r="L70" s="30" t="str">
        <f>IF(F70="",IF(I70="","",F70-I70),F70-I70)</f>
        <v/>
      </c>
      <c r="M70" s="71" t="str">
        <f>IF(L70="","",L70*S70)</f>
        <v/>
      </c>
      <c r="N70" s="34"/>
      <c r="O70" s="56"/>
      <c r="P70" s="70"/>
      <c r="Q70" s="105"/>
      <c r="R70" s="109"/>
      <c r="S70" s="110"/>
      <c r="T70" s="111" t="s">
        <v>104</v>
      </c>
      <c r="X70" s="70"/>
      <c r="Y70" s="70"/>
      <c r="Z70" s="112"/>
      <c r="AA70" s="44" t="s">
        <v>105</v>
      </c>
    </row>
    <row r="71" spans="1:27" ht="15" customHeight="1">
      <c r="A71" s="204"/>
      <c r="B71" s="286"/>
      <c r="C71" s="273" t="s">
        <v>107</v>
      </c>
      <c r="D71" s="274"/>
      <c r="E71" s="275"/>
      <c r="F71" s="28"/>
      <c r="G71" s="29" t="s">
        <v>103</v>
      </c>
      <c r="H71" s="103"/>
      <c r="I71" s="28"/>
      <c r="J71" s="29" t="s">
        <v>103</v>
      </c>
      <c r="K71" s="104"/>
      <c r="L71" s="30" t="str">
        <f t="shared" ref="L71:L73" si="9">IF(F71="",IF(I71="","",F71-I71),F71-I71)</f>
        <v/>
      </c>
      <c r="M71" s="71" t="str">
        <f t="shared" ref="M71:M73" si="10">IF(L71="","",L71*S71)</f>
        <v/>
      </c>
      <c r="N71" s="34"/>
      <c r="O71" s="56"/>
      <c r="P71" s="70"/>
      <c r="Q71" s="105"/>
      <c r="R71" s="109"/>
      <c r="S71" s="113"/>
      <c r="T71" s="111" t="s">
        <v>104</v>
      </c>
      <c r="X71" s="70"/>
      <c r="Y71" s="70"/>
      <c r="Z71" s="112"/>
      <c r="AA71" s="44" t="s">
        <v>105</v>
      </c>
    </row>
    <row r="72" spans="1:27" ht="15" customHeight="1">
      <c r="A72" s="204"/>
      <c r="B72" s="286"/>
      <c r="C72" s="273" t="s">
        <v>108</v>
      </c>
      <c r="D72" s="274"/>
      <c r="E72" s="275"/>
      <c r="F72" s="28"/>
      <c r="G72" s="29" t="s">
        <v>103</v>
      </c>
      <c r="H72" s="103"/>
      <c r="I72" s="28"/>
      <c r="J72" s="29" t="s">
        <v>103</v>
      </c>
      <c r="K72" s="104"/>
      <c r="L72" s="30" t="str">
        <f t="shared" si="9"/>
        <v/>
      </c>
      <c r="M72" s="71" t="str">
        <f t="shared" si="10"/>
        <v/>
      </c>
      <c r="N72" s="34"/>
      <c r="O72" s="56"/>
      <c r="P72" s="70"/>
      <c r="Q72" s="105"/>
      <c r="R72" s="109"/>
      <c r="S72" s="113"/>
      <c r="T72" s="111" t="s">
        <v>104</v>
      </c>
      <c r="X72" s="70"/>
      <c r="Y72" s="70"/>
      <c r="Z72" s="112"/>
      <c r="AA72" s="44" t="s">
        <v>105</v>
      </c>
    </row>
    <row r="73" spans="1:27" ht="15" customHeight="1" thickBot="1">
      <c r="A73" s="204"/>
      <c r="B73" s="287"/>
      <c r="C73" s="273" t="s">
        <v>109</v>
      </c>
      <c r="D73" s="275"/>
      <c r="E73" s="114"/>
      <c r="F73" s="28"/>
      <c r="G73" s="29" t="s">
        <v>103</v>
      </c>
      <c r="H73" s="103"/>
      <c r="I73" s="28"/>
      <c r="J73" s="29" t="s">
        <v>103</v>
      </c>
      <c r="K73" s="104"/>
      <c r="L73" s="30" t="str">
        <f t="shared" si="9"/>
        <v/>
      </c>
      <c r="M73" s="71" t="str">
        <f t="shared" si="10"/>
        <v/>
      </c>
      <c r="N73" s="34"/>
      <c r="O73" s="56"/>
      <c r="P73" s="70"/>
      <c r="Q73" s="105"/>
      <c r="R73" s="109"/>
      <c r="S73" s="115"/>
      <c r="T73" s="111" t="s">
        <v>104</v>
      </c>
      <c r="X73" s="70"/>
      <c r="Y73" s="70"/>
      <c r="Z73" s="112"/>
      <c r="AA73" s="44" t="s">
        <v>105</v>
      </c>
    </row>
    <row r="74" spans="1:27" ht="15" customHeight="1" thickTop="1">
      <c r="A74" s="204"/>
      <c r="B74" s="285" t="s">
        <v>110</v>
      </c>
      <c r="C74" s="273" t="s">
        <v>111</v>
      </c>
      <c r="D74" s="274"/>
      <c r="E74" s="275"/>
      <c r="F74" s="28"/>
      <c r="G74" s="29" t="s">
        <v>103</v>
      </c>
      <c r="H74" s="103"/>
      <c r="I74" s="28"/>
      <c r="J74" s="29" t="s">
        <v>103</v>
      </c>
      <c r="K74" s="104"/>
      <c r="L74" s="79"/>
      <c r="M74" s="116"/>
      <c r="N74" s="34"/>
      <c r="O74" s="56"/>
      <c r="P74" s="70"/>
      <c r="Q74" s="105"/>
      <c r="R74" s="53"/>
      <c r="S74" s="117">
        <v>0</v>
      </c>
      <c r="T74" s="111" t="s">
        <v>104</v>
      </c>
      <c r="X74" s="70"/>
      <c r="Y74" s="70"/>
      <c r="Z74" s="118">
        <v>0</v>
      </c>
      <c r="AA74" s="44" t="s">
        <v>105</v>
      </c>
    </row>
    <row r="75" spans="1:27" ht="15" customHeight="1">
      <c r="A75" s="204"/>
      <c r="B75" s="286"/>
      <c r="C75" s="273" t="s">
        <v>112</v>
      </c>
      <c r="D75" s="274"/>
      <c r="E75" s="275"/>
      <c r="F75" s="28"/>
      <c r="G75" s="29" t="s">
        <v>103</v>
      </c>
      <c r="H75" s="103"/>
      <c r="I75" s="28"/>
      <c r="J75" s="29" t="s">
        <v>103</v>
      </c>
      <c r="K75" s="104"/>
      <c r="L75" s="79"/>
      <c r="M75" s="116"/>
      <c r="N75" s="34"/>
      <c r="O75" s="56"/>
      <c r="P75" s="70"/>
      <c r="Q75" s="105"/>
      <c r="R75" s="106"/>
      <c r="S75" s="119">
        <v>0</v>
      </c>
      <c r="T75" s="111" t="s">
        <v>104</v>
      </c>
      <c r="X75" s="70"/>
      <c r="Y75" s="70"/>
      <c r="Z75" s="118">
        <v>0</v>
      </c>
      <c r="AA75" s="44" t="s">
        <v>105</v>
      </c>
    </row>
    <row r="76" spans="1:27" ht="15" customHeight="1">
      <c r="A76" s="204"/>
      <c r="B76" s="286"/>
      <c r="C76" s="273" t="s">
        <v>113</v>
      </c>
      <c r="D76" s="274"/>
      <c r="E76" s="275"/>
      <c r="F76" s="28"/>
      <c r="G76" s="29" t="s">
        <v>103</v>
      </c>
      <c r="H76" s="103"/>
      <c r="I76" s="28"/>
      <c r="J76" s="29" t="s">
        <v>103</v>
      </c>
      <c r="K76" s="104"/>
      <c r="L76" s="79"/>
      <c r="M76" s="116"/>
      <c r="N76" s="34"/>
      <c r="O76" s="56"/>
      <c r="P76" s="70"/>
      <c r="Q76" s="105"/>
      <c r="R76" s="106"/>
      <c r="S76" s="119">
        <v>0</v>
      </c>
      <c r="T76" s="111" t="s">
        <v>104</v>
      </c>
      <c r="X76" s="70"/>
      <c r="Y76" s="70"/>
      <c r="Z76" s="118">
        <v>0</v>
      </c>
      <c r="AA76" s="44" t="s">
        <v>105</v>
      </c>
    </row>
    <row r="77" spans="1:27" ht="15" customHeight="1">
      <c r="A77" s="204"/>
      <c r="B77" s="286"/>
      <c r="C77" s="273" t="s">
        <v>114</v>
      </c>
      <c r="D77" s="274"/>
      <c r="E77" s="275"/>
      <c r="F77" s="28"/>
      <c r="G77" s="29" t="s">
        <v>103</v>
      </c>
      <c r="H77" s="103"/>
      <c r="I77" s="28"/>
      <c r="J77" s="29" t="s">
        <v>103</v>
      </c>
      <c r="K77" s="104"/>
      <c r="L77" s="79"/>
      <c r="M77" s="116"/>
      <c r="N77" s="34"/>
      <c r="O77" s="56"/>
      <c r="P77" s="70"/>
      <c r="Q77" s="105"/>
      <c r="R77" s="106"/>
      <c r="S77" s="119">
        <v>0</v>
      </c>
      <c r="T77" s="111" t="s">
        <v>104</v>
      </c>
      <c r="X77" s="70"/>
      <c r="Y77" s="70"/>
      <c r="Z77" s="118">
        <v>0</v>
      </c>
      <c r="AA77" s="44" t="s">
        <v>105</v>
      </c>
    </row>
    <row r="78" spans="1:27" ht="15" customHeight="1">
      <c r="A78" s="204"/>
      <c r="B78" s="287"/>
      <c r="C78" s="273" t="s">
        <v>115</v>
      </c>
      <c r="D78" s="275"/>
      <c r="E78" s="114"/>
      <c r="F78" s="28"/>
      <c r="G78" s="29" t="s">
        <v>103</v>
      </c>
      <c r="H78" s="103"/>
      <c r="I78" s="28"/>
      <c r="J78" s="29" t="s">
        <v>103</v>
      </c>
      <c r="K78" s="104"/>
      <c r="L78" s="79"/>
      <c r="M78" s="116"/>
      <c r="N78" s="34"/>
      <c r="O78" s="56"/>
      <c r="P78" s="70"/>
      <c r="Q78" s="105"/>
      <c r="R78" s="106"/>
      <c r="S78" s="120"/>
      <c r="T78" s="111" t="s">
        <v>104</v>
      </c>
      <c r="X78" s="70"/>
      <c r="Y78" s="70"/>
      <c r="Z78" s="118">
        <v>0</v>
      </c>
      <c r="AA78" s="44" t="s">
        <v>105</v>
      </c>
    </row>
    <row r="79" spans="1:27" ht="15" customHeight="1">
      <c r="A79" s="258"/>
      <c r="B79" s="201" t="s">
        <v>116</v>
      </c>
      <c r="C79" s="201"/>
      <c r="D79" s="201"/>
      <c r="E79" s="201"/>
      <c r="F79" s="201"/>
      <c r="G79" s="201"/>
      <c r="H79" s="201"/>
      <c r="I79" s="201"/>
      <c r="J79" s="201"/>
      <c r="K79" s="201"/>
      <c r="L79" s="201"/>
      <c r="M79" s="71" t="str">
        <f>IF(SUM(M69:M78)=0,"",SUM(M69:M78))</f>
        <v/>
      </c>
      <c r="N79" s="34"/>
      <c r="O79" s="56"/>
      <c r="P79" s="70"/>
      <c r="Q79" s="105"/>
      <c r="R79" s="65"/>
      <c r="S79" s="121"/>
      <c r="T79" s="122"/>
      <c r="X79" s="70"/>
      <c r="Y79" s="65"/>
      <c r="Z79" s="70"/>
      <c r="AA79" s="65"/>
    </row>
    <row r="80" spans="1:27" ht="30" customHeight="1">
      <c r="A80" s="276" t="s">
        <v>4</v>
      </c>
      <c r="B80" s="277"/>
      <c r="C80" s="277"/>
      <c r="D80" s="277"/>
      <c r="E80" s="278"/>
      <c r="F80" s="261" t="s">
        <v>5</v>
      </c>
      <c r="G80" s="262"/>
      <c r="H80" s="263"/>
      <c r="I80" s="261" t="s">
        <v>6</v>
      </c>
      <c r="J80" s="262"/>
      <c r="K80" s="263"/>
      <c r="L80" s="203" t="s">
        <v>117</v>
      </c>
      <c r="M80" s="220" t="s">
        <v>8</v>
      </c>
      <c r="N80" s="34"/>
      <c r="O80" s="56"/>
      <c r="P80" s="70"/>
      <c r="Q80" s="105"/>
      <c r="R80" s="65"/>
      <c r="S80" s="121"/>
      <c r="T80" s="73"/>
      <c r="X80" s="70"/>
      <c r="Y80" s="65"/>
      <c r="Z80" s="70"/>
      <c r="AA80" s="65"/>
    </row>
    <row r="81" spans="1:27" ht="15" customHeight="1">
      <c r="A81" s="279"/>
      <c r="B81" s="280"/>
      <c r="C81" s="280"/>
      <c r="D81" s="280"/>
      <c r="E81" s="281"/>
      <c r="F81" s="203" t="s">
        <v>12</v>
      </c>
      <c r="G81" s="201" t="s">
        <v>13</v>
      </c>
      <c r="H81" s="319"/>
      <c r="I81" s="203" t="s">
        <v>12</v>
      </c>
      <c r="J81" s="201" t="s">
        <v>13</v>
      </c>
      <c r="K81" s="319"/>
      <c r="L81" s="204"/>
      <c r="M81" s="221"/>
      <c r="N81" s="123"/>
      <c r="O81" s="56" t="s">
        <v>118</v>
      </c>
      <c r="P81" s="70"/>
      <c r="Q81" s="124"/>
      <c r="R81" s="124"/>
      <c r="S81" s="70"/>
      <c r="T81" s="73"/>
      <c r="X81" s="70"/>
      <c r="Y81" s="125"/>
      <c r="Z81" s="313"/>
      <c r="AA81" s="313"/>
    </row>
    <row r="82" spans="1:27" ht="15" customHeight="1">
      <c r="A82" s="279"/>
      <c r="B82" s="280"/>
      <c r="C82" s="280"/>
      <c r="D82" s="280"/>
      <c r="E82" s="281"/>
      <c r="F82" s="204"/>
      <c r="G82" s="201"/>
      <c r="H82" s="319"/>
      <c r="I82" s="204"/>
      <c r="J82" s="201"/>
      <c r="K82" s="319"/>
      <c r="L82" s="204"/>
      <c r="M82" s="221"/>
      <c r="N82" s="123"/>
      <c r="O82" s="314" t="s">
        <v>119</v>
      </c>
      <c r="P82" s="315" t="s">
        <v>120</v>
      </c>
      <c r="Q82" s="315"/>
      <c r="R82" s="317" t="s">
        <v>11</v>
      </c>
      <c r="S82" s="317"/>
      <c r="T82" s="126" t="s">
        <v>121</v>
      </c>
      <c r="U82" s="126" t="s">
        <v>122</v>
      </c>
      <c r="V82" s="127"/>
      <c r="W82" s="128"/>
      <c r="X82" s="318"/>
      <c r="Y82" s="125"/>
      <c r="Z82" s="313"/>
      <c r="AA82" s="313"/>
    </row>
    <row r="83" spans="1:27" ht="15" customHeight="1" thickBot="1">
      <c r="A83" s="282"/>
      <c r="B83" s="283"/>
      <c r="C83" s="283"/>
      <c r="D83" s="283"/>
      <c r="E83" s="284"/>
      <c r="F83" s="25" t="s">
        <v>16</v>
      </c>
      <c r="G83" s="201"/>
      <c r="H83" s="319"/>
      <c r="I83" s="102" t="s">
        <v>18</v>
      </c>
      <c r="J83" s="201"/>
      <c r="K83" s="319"/>
      <c r="L83" s="25" t="s">
        <v>123</v>
      </c>
      <c r="M83" s="26" t="s">
        <v>21</v>
      </c>
      <c r="N83" s="22"/>
      <c r="O83" s="314"/>
      <c r="P83" s="316"/>
      <c r="Q83" s="316"/>
      <c r="R83" s="316" t="s">
        <v>124</v>
      </c>
      <c r="S83" s="316"/>
      <c r="T83" s="129" t="s">
        <v>125</v>
      </c>
      <c r="U83" s="130" t="s">
        <v>126</v>
      </c>
      <c r="V83" s="127"/>
      <c r="W83" s="128"/>
      <c r="X83" s="318"/>
      <c r="Y83" s="65"/>
      <c r="Z83" s="313"/>
      <c r="AA83" s="313"/>
    </row>
    <row r="84" spans="1:27" ht="15" customHeight="1" thickTop="1">
      <c r="A84" s="244" t="s">
        <v>127</v>
      </c>
      <c r="B84" s="292" t="s">
        <v>118</v>
      </c>
      <c r="C84" s="293"/>
      <c r="D84" s="293"/>
      <c r="E84" s="294"/>
      <c r="F84" s="301" t="str">
        <f>T88</f>
        <v/>
      </c>
      <c r="G84" s="304" t="s">
        <v>128</v>
      </c>
      <c r="H84" s="307"/>
      <c r="I84" s="307"/>
      <c r="J84" s="304" t="s">
        <v>128</v>
      </c>
      <c r="K84" s="307"/>
      <c r="L84" s="334" t="str">
        <f>IF(F84="","",F84)</f>
        <v/>
      </c>
      <c r="M84" s="337" t="str">
        <f>IF(U88=0,"",U88)</f>
        <v/>
      </c>
      <c r="N84" s="34"/>
      <c r="O84" s="131">
        <v>1</v>
      </c>
      <c r="P84" s="340"/>
      <c r="Q84" s="341"/>
      <c r="R84" s="342"/>
      <c r="S84" s="342"/>
      <c r="T84" s="132"/>
      <c r="U84" s="133" t="str">
        <f>IF($R84="","",$R84*10^3*T84)</f>
        <v/>
      </c>
      <c r="V84" s="134"/>
      <c r="W84" s="135"/>
      <c r="X84" s="318"/>
      <c r="Y84" s="136"/>
      <c r="Z84" s="137"/>
      <c r="AA84" s="65"/>
    </row>
    <row r="85" spans="1:27" ht="15" customHeight="1">
      <c r="A85" s="245"/>
      <c r="B85" s="295"/>
      <c r="C85" s="296"/>
      <c r="D85" s="296"/>
      <c r="E85" s="297"/>
      <c r="F85" s="302"/>
      <c r="G85" s="305"/>
      <c r="H85" s="308"/>
      <c r="I85" s="308"/>
      <c r="J85" s="305"/>
      <c r="K85" s="308"/>
      <c r="L85" s="335"/>
      <c r="M85" s="338"/>
      <c r="N85" s="34"/>
      <c r="O85" s="131">
        <v>2</v>
      </c>
      <c r="P85" s="343"/>
      <c r="Q85" s="344"/>
      <c r="R85" s="345"/>
      <c r="S85" s="345"/>
      <c r="T85" s="138"/>
      <c r="U85" s="133" t="str">
        <f>IF($R85="","",$R85*10^3*T85)</f>
        <v/>
      </c>
      <c r="V85" s="134"/>
      <c r="W85" s="135"/>
      <c r="X85" s="65"/>
      <c r="Y85" s="136"/>
      <c r="Z85" s="137"/>
      <c r="AA85" s="65"/>
    </row>
    <row r="86" spans="1:27" ht="15" customHeight="1">
      <c r="A86" s="245"/>
      <c r="B86" s="295"/>
      <c r="C86" s="296"/>
      <c r="D86" s="296"/>
      <c r="E86" s="297"/>
      <c r="F86" s="302"/>
      <c r="G86" s="305"/>
      <c r="H86" s="308"/>
      <c r="I86" s="308"/>
      <c r="J86" s="305"/>
      <c r="K86" s="308"/>
      <c r="L86" s="335"/>
      <c r="M86" s="338"/>
      <c r="N86" s="34"/>
      <c r="O86" s="131">
        <v>3</v>
      </c>
      <c r="P86" s="343"/>
      <c r="Q86" s="344"/>
      <c r="R86" s="345"/>
      <c r="S86" s="345"/>
      <c r="T86" s="138"/>
      <c r="U86" s="133" t="str">
        <f>IF($R86="","",$R86*10^3*T86)</f>
        <v/>
      </c>
      <c r="V86" s="134"/>
      <c r="W86" s="135"/>
      <c r="X86" s="65"/>
      <c r="Y86" s="136"/>
      <c r="Z86" s="137"/>
      <c r="AA86" s="65"/>
    </row>
    <row r="87" spans="1:27" ht="15" customHeight="1" thickBot="1">
      <c r="A87" s="245"/>
      <c r="B87" s="295"/>
      <c r="C87" s="296"/>
      <c r="D87" s="296"/>
      <c r="E87" s="297"/>
      <c r="F87" s="302"/>
      <c r="G87" s="305"/>
      <c r="H87" s="308"/>
      <c r="I87" s="308"/>
      <c r="J87" s="305"/>
      <c r="K87" s="308"/>
      <c r="L87" s="335"/>
      <c r="M87" s="338"/>
      <c r="N87" s="34"/>
      <c r="O87" s="131">
        <v>4</v>
      </c>
      <c r="P87" s="320"/>
      <c r="Q87" s="321"/>
      <c r="R87" s="322"/>
      <c r="S87" s="322"/>
      <c r="T87" s="139"/>
      <c r="U87" s="140" t="str">
        <f>IF($R87="","",$R87*10^3*T87)</f>
        <v/>
      </c>
      <c r="V87" s="134"/>
      <c r="W87" s="135"/>
      <c r="X87" s="65"/>
      <c r="Y87" s="136"/>
      <c r="Z87" s="137"/>
      <c r="AA87" s="65"/>
    </row>
    <row r="88" spans="1:27" ht="15" customHeight="1" thickTop="1">
      <c r="A88" s="245"/>
      <c r="B88" s="295"/>
      <c r="C88" s="296"/>
      <c r="D88" s="296"/>
      <c r="E88" s="297"/>
      <c r="F88" s="302"/>
      <c r="G88" s="305"/>
      <c r="H88" s="308"/>
      <c r="I88" s="308"/>
      <c r="J88" s="305"/>
      <c r="K88" s="308"/>
      <c r="L88" s="335"/>
      <c r="M88" s="338"/>
      <c r="N88" s="34"/>
      <c r="O88" s="141"/>
      <c r="P88" s="323" t="s">
        <v>129</v>
      </c>
      <c r="Q88" s="323"/>
      <c r="R88" s="324"/>
      <c r="S88" s="325"/>
      <c r="T88" s="142" t="str">
        <f>IF(T84="","",SUM(T84:T87))</f>
        <v/>
      </c>
      <c r="U88" s="143" t="str">
        <f>IF(U84="","",SUM(U84:U87))</f>
        <v/>
      </c>
      <c r="V88" s="134"/>
      <c r="W88" s="135"/>
      <c r="X88" s="65"/>
      <c r="Y88" s="136"/>
      <c r="Z88" s="137"/>
      <c r="AA88" s="65"/>
    </row>
    <row r="89" spans="1:27" ht="21.75" customHeight="1">
      <c r="A89" s="245"/>
      <c r="B89" s="295"/>
      <c r="C89" s="296"/>
      <c r="D89" s="296"/>
      <c r="E89" s="297"/>
      <c r="F89" s="302"/>
      <c r="G89" s="305"/>
      <c r="H89" s="308"/>
      <c r="I89" s="308"/>
      <c r="J89" s="305"/>
      <c r="K89" s="308"/>
      <c r="L89" s="335"/>
      <c r="M89" s="338"/>
      <c r="N89" s="34"/>
      <c r="O89" s="326" t="s">
        <v>130</v>
      </c>
      <c r="P89" s="326"/>
      <c r="Q89" s="327"/>
      <c r="R89" s="330" t="s">
        <v>131</v>
      </c>
      <c r="S89" s="331"/>
      <c r="T89" s="144"/>
      <c r="U89" s="145"/>
      <c r="V89" s="135"/>
      <c r="W89" s="135"/>
      <c r="X89" s="65"/>
      <c r="Y89" s="136"/>
      <c r="Z89" s="137"/>
      <c r="AA89" s="65"/>
    </row>
    <row r="90" spans="1:27" ht="30" customHeight="1" thickBot="1">
      <c r="A90" s="245"/>
      <c r="B90" s="298"/>
      <c r="C90" s="299"/>
      <c r="D90" s="299"/>
      <c r="E90" s="300"/>
      <c r="F90" s="303"/>
      <c r="G90" s="306"/>
      <c r="H90" s="309"/>
      <c r="I90" s="309"/>
      <c r="J90" s="306"/>
      <c r="K90" s="309"/>
      <c r="L90" s="336"/>
      <c r="M90" s="339"/>
      <c r="N90" s="34"/>
      <c r="O90" s="328"/>
      <c r="P90" s="328"/>
      <c r="Q90" s="329"/>
      <c r="R90" s="332" t="s">
        <v>132</v>
      </c>
      <c r="S90" s="333"/>
      <c r="T90" s="146"/>
      <c r="U90" s="147"/>
      <c r="V90" s="135"/>
      <c r="W90" s="135"/>
      <c r="X90" s="70"/>
      <c r="Y90" s="136"/>
      <c r="Z90" s="137"/>
      <c r="AA90" s="65"/>
    </row>
    <row r="91" spans="1:27" ht="25" customHeight="1" thickTop="1">
      <c r="A91" s="245"/>
      <c r="B91" s="310" t="s">
        <v>133</v>
      </c>
      <c r="C91" s="273" t="s">
        <v>134</v>
      </c>
      <c r="D91" s="274"/>
      <c r="E91" s="275"/>
      <c r="F91" s="148"/>
      <c r="G91" s="149" t="s">
        <v>128</v>
      </c>
      <c r="H91" s="150"/>
      <c r="I91" s="151"/>
      <c r="J91" s="149" t="s">
        <v>128</v>
      </c>
      <c r="K91" s="150"/>
      <c r="L91" s="152" t="str">
        <f>IF(F91="","",F91)</f>
        <v/>
      </c>
      <c r="M91" s="153" t="str">
        <f t="shared" ref="M91:M94" si="11">IF($L91="","",$L91*$R91*10^3)</f>
        <v/>
      </c>
      <c r="N91" s="34"/>
      <c r="O91" s="353" t="s">
        <v>134</v>
      </c>
      <c r="P91" s="354"/>
      <c r="Q91" s="355"/>
      <c r="R91" s="361"/>
      <c r="S91" s="362"/>
      <c r="T91" s="154"/>
      <c r="U91" s="147"/>
      <c r="V91" s="135"/>
      <c r="W91" s="135"/>
      <c r="X91" s="70"/>
      <c r="Y91" s="136"/>
      <c r="Z91" s="137"/>
      <c r="AA91" s="65"/>
    </row>
    <row r="92" spans="1:27" ht="25" customHeight="1">
      <c r="A92" s="245"/>
      <c r="B92" s="311"/>
      <c r="C92" s="288" t="s">
        <v>135</v>
      </c>
      <c r="D92" s="289"/>
      <c r="E92" s="290"/>
      <c r="F92" s="148"/>
      <c r="G92" s="155" t="s">
        <v>128</v>
      </c>
      <c r="H92" s="156"/>
      <c r="I92" s="157"/>
      <c r="J92" s="155" t="s">
        <v>128</v>
      </c>
      <c r="K92" s="156"/>
      <c r="L92" s="158" t="str">
        <f>IF(F92="","",F92)</f>
        <v/>
      </c>
      <c r="M92" s="159" t="str">
        <f t="shared" si="11"/>
        <v/>
      </c>
      <c r="N92" s="34"/>
      <c r="O92" s="353" t="s">
        <v>136</v>
      </c>
      <c r="P92" s="354"/>
      <c r="Q92" s="355"/>
      <c r="R92" s="363"/>
      <c r="S92" s="364"/>
      <c r="T92" s="154"/>
      <c r="U92" s="147"/>
      <c r="V92" s="135"/>
      <c r="W92" s="135"/>
      <c r="X92" s="70"/>
      <c r="Y92" s="136"/>
      <c r="Z92" s="137"/>
      <c r="AA92" s="65"/>
    </row>
    <row r="93" spans="1:27" ht="25" customHeight="1">
      <c r="A93" s="245"/>
      <c r="B93" s="311"/>
      <c r="C93" s="365" t="s">
        <v>137</v>
      </c>
      <c r="D93" s="365"/>
      <c r="E93" s="365"/>
      <c r="F93" s="148"/>
      <c r="G93" s="29" t="s">
        <v>128</v>
      </c>
      <c r="H93" s="103"/>
      <c r="I93" s="160"/>
      <c r="J93" s="29" t="s">
        <v>128</v>
      </c>
      <c r="K93" s="104"/>
      <c r="L93" s="30" t="str">
        <f>IF(F93="","",F93)</f>
        <v/>
      </c>
      <c r="M93" s="161" t="str">
        <f t="shared" si="11"/>
        <v/>
      </c>
      <c r="N93" s="34"/>
      <c r="O93" s="353" t="s">
        <v>138</v>
      </c>
      <c r="P93" s="354"/>
      <c r="Q93" s="355"/>
      <c r="R93" s="363"/>
      <c r="S93" s="364"/>
      <c r="T93" s="154"/>
      <c r="U93" s="135"/>
      <c r="V93" s="135"/>
      <c r="W93" s="135"/>
      <c r="X93" s="70"/>
      <c r="Y93" s="136"/>
      <c r="Z93" s="137"/>
      <c r="AA93" s="65"/>
    </row>
    <row r="94" spans="1:27" ht="25" customHeight="1" thickBot="1">
      <c r="A94" s="245"/>
      <c r="B94" s="312"/>
      <c r="C94" s="208" t="s">
        <v>115</v>
      </c>
      <c r="D94" s="210"/>
      <c r="E94" s="162"/>
      <c r="F94" s="148"/>
      <c r="G94" s="29" t="s">
        <v>128</v>
      </c>
      <c r="H94" s="103"/>
      <c r="I94" s="160"/>
      <c r="J94" s="29" t="s">
        <v>128</v>
      </c>
      <c r="K94" s="104"/>
      <c r="L94" s="30" t="str">
        <f>IF(F94="","",F94)</f>
        <v/>
      </c>
      <c r="M94" s="161" t="str">
        <f t="shared" si="11"/>
        <v/>
      </c>
      <c r="N94" s="34"/>
      <c r="O94" s="353" t="s">
        <v>115</v>
      </c>
      <c r="P94" s="354"/>
      <c r="Q94" s="355"/>
      <c r="R94" s="356"/>
      <c r="S94" s="357"/>
      <c r="T94" s="154"/>
      <c r="U94" s="56"/>
      <c r="V94" s="135"/>
      <c r="W94" s="135"/>
      <c r="X94" s="70"/>
      <c r="Y94" s="136"/>
      <c r="Z94" s="137"/>
      <c r="AA94" s="65"/>
    </row>
    <row r="95" spans="1:27" ht="25.5" customHeight="1" thickTop="1">
      <c r="A95" s="245"/>
      <c r="B95" s="310" t="s">
        <v>139</v>
      </c>
      <c r="C95" s="219" t="s">
        <v>140</v>
      </c>
      <c r="D95" s="219"/>
      <c r="E95" s="219"/>
      <c r="F95" s="148"/>
      <c r="G95" s="29" t="s">
        <v>128</v>
      </c>
      <c r="H95" s="103"/>
      <c r="I95" s="31"/>
      <c r="J95" s="29" t="s">
        <v>128</v>
      </c>
      <c r="K95" s="104"/>
      <c r="L95" s="163"/>
      <c r="M95" s="164"/>
      <c r="N95" s="34"/>
      <c r="O95" s="165" t="s">
        <v>140</v>
      </c>
      <c r="P95" s="166"/>
      <c r="Q95" s="167"/>
      <c r="R95" s="358">
        <v>0</v>
      </c>
      <c r="S95" s="359"/>
      <c r="T95" s="73"/>
      <c r="U95" s="56"/>
      <c r="V95" s="360"/>
      <c r="W95" s="360"/>
      <c r="X95" s="70"/>
      <c r="Y95" s="136"/>
      <c r="Z95" s="100"/>
      <c r="AA95" s="65"/>
    </row>
    <row r="96" spans="1:27" ht="25" customHeight="1">
      <c r="A96" s="245"/>
      <c r="B96" s="311"/>
      <c r="C96" s="219" t="s">
        <v>141</v>
      </c>
      <c r="D96" s="219"/>
      <c r="E96" s="219"/>
      <c r="F96" s="148"/>
      <c r="G96" s="29" t="s">
        <v>128</v>
      </c>
      <c r="H96" s="103"/>
      <c r="I96" s="31"/>
      <c r="J96" s="29" t="s">
        <v>128</v>
      </c>
      <c r="K96" s="104"/>
      <c r="L96" s="163"/>
      <c r="M96" s="164"/>
      <c r="N96" s="34"/>
      <c r="O96" s="165" t="s">
        <v>141</v>
      </c>
      <c r="P96" s="166"/>
      <c r="Q96" s="167"/>
      <c r="R96" s="346">
        <v>0</v>
      </c>
      <c r="S96" s="347"/>
      <c r="T96" s="73"/>
      <c r="U96" s="56"/>
      <c r="V96" s="135"/>
      <c r="W96" s="135"/>
      <c r="X96" s="70"/>
      <c r="Y96" s="70"/>
      <c r="Z96" s="100"/>
      <c r="AA96" s="65"/>
    </row>
    <row r="97" spans="1:27" ht="25" customHeight="1">
      <c r="A97" s="245"/>
      <c r="B97" s="311"/>
      <c r="C97" s="219" t="s">
        <v>111</v>
      </c>
      <c r="D97" s="219"/>
      <c r="E97" s="219"/>
      <c r="F97" s="148"/>
      <c r="G97" s="29" t="s">
        <v>128</v>
      </c>
      <c r="H97" s="103"/>
      <c r="I97" s="31"/>
      <c r="J97" s="29" t="s">
        <v>128</v>
      </c>
      <c r="K97" s="104"/>
      <c r="L97" s="163"/>
      <c r="M97" s="164"/>
      <c r="N97" s="34"/>
      <c r="O97" s="165" t="s">
        <v>111</v>
      </c>
      <c r="P97" s="166"/>
      <c r="Q97" s="167"/>
      <c r="R97" s="346">
        <v>0</v>
      </c>
      <c r="S97" s="347"/>
      <c r="T97" s="73"/>
      <c r="U97" s="56"/>
      <c r="V97" s="135"/>
      <c r="W97" s="135"/>
      <c r="X97" s="70"/>
      <c r="Y97" s="70"/>
      <c r="Z97" s="100"/>
      <c r="AA97" s="65"/>
    </row>
    <row r="98" spans="1:27" ht="25" customHeight="1">
      <c r="A98" s="245"/>
      <c r="B98" s="311"/>
      <c r="C98" s="219" t="s">
        <v>142</v>
      </c>
      <c r="D98" s="219"/>
      <c r="E98" s="219"/>
      <c r="F98" s="148"/>
      <c r="G98" s="29" t="s">
        <v>128</v>
      </c>
      <c r="H98" s="103"/>
      <c r="I98" s="31"/>
      <c r="J98" s="29" t="s">
        <v>128</v>
      </c>
      <c r="K98" s="104"/>
      <c r="L98" s="163"/>
      <c r="M98" s="164"/>
      <c r="N98" s="34"/>
      <c r="O98" s="165" t="s">
        <v>142</v>
      </c>
      <c r="P98" s="166"/>
      <c r="Q98" s="167"/>
      <c r="R98" s="346">
        <v>0</v>
      </c>
      <c r="S98" s="347"/>
      <c r="T98" s="73"/>
      <c r="U98" s="56"/>
      <c r="V98" s="56"/>
      <c r="X98" s="70"/>
      <c r="Y98" s="65"/>
      <c r="Z98" s="70"/>
      <c r="AA98" s="65"/>
    </row>
    <row r="99" spans="1:27" ht="25" customHeight="1">
      <c r="A99" s="245"/>
      <c r="B99" s="311"/>
      <c r="C99" s="348" t="s">
        <v>143</v>
      </c>
      <c r="D99" s="348"/>
      <c r="E99" s="348"/>
      <c r="F99" s="148"/>
      <c r="G99" s="155" t="s">
        <v>128</v>
      </c>
      <c r="H99" s="168"/>
      <c r="I99" s="31"/>
      <c r="J99" s="155" t="s">
        <v>128</v>
      </c>
      <c r="K99" s="169"/>
      <c r="L99" s="163"/>
      <c r="M99" s="164"/>
      <c r="N99" s="34"/>
      <c r="O99" s="170" t="s">
        <v>144</v>
      </c>
      <c r="P99" s="171"/>
      <c r="Q99" s="172"/>
      <c r="R99" s="349"/>
      <c r="S99" s="350"/>
      <c r="T99" s="73"/>
      <c r="U99" s="56"/>
      <c r="X99" s="70"/>
      <c r="Y99" s="65"/>
      <c r="Z99" s="70"/>
      <c r="AA99" s="65"/>
    </row>
    <row r="100" spans="1:27" ht="25" customHeight="1">
      <c r="A100" s="245"/>
      <c r="B100" s="312"/>
      <c r="C100" s="351" t="s">
        <v>115</v>
      </c>
      <c r="D100" s="352"/>
      <c r="E100" s="173"/>
      <c r="F100" s="31"/>
      <c r="G100" s="155" t="s">
        <v>128</v>
      </c>
      <c r="H100" s="168"/>
      <c r="I100" s="31"/>
      <c r="J100" s="155" t="s">
        <v>128</v>
      </c>
      <c r="K100" s="169"/>
      <c r="L100" s="163"/>
      <c r="M100" s="164"/>
      <c r="N100" s="34"/>
      <c r="O100" s="170" t="s">
        <v>145</v>
      </c>
      <c r="P100" s="171"/>
      <c r="Q100" s="172"/>
      <c r="R100" s="349"/>
      <c r="S100" s="350"/>
      <c r="T100" s="73"/>
      <c r="U100" s="56"/>
      <c r="X100" s="70"/>
      <c r="Y100" s="65"/>
      <c r="Z100" s="70"/>
      <c r="AA100" s="65"/>
    </row>
    <row r="101" spans="1:27" ht="24.75" customHeight="1" thickBot="1">
      <c r="A101" s="291"/>
      <c r="B101" s="201" t="s">
        <v>146</v>
      </c>
      <c r="C101" s="201"/>
      <c r="D101" s="201"/>
      <c r="E101" s="201"/>
      <c r="F101" s="201"/>
      <c r="G101" s="201"/>
      <c r="H101" s="201"/>
      <c r="I101" s="201"/>
      <c r="J101" s="201"/>
      <c r="K101" s="201"/>
      <c r="L101" s="201"/>
      <c r="M101" s="174" t="str">
        <f>IF(SUM(M84:M100)=0,"",SUM(M84:M100))</f>
        <v/>
      </c>
      <c r="N101" s="10"/>
      <c r="O101" s="175"/>
      <c r="P101" s="176"/>
      <c r="Q101" s="77"/>
      <c r="R101" s="177"/>
      <c r="S101" s="178"/>
      <c r="T101" s="128"/>
      <c r="U101" s="56"/>
      <c r="X101" s="70"/>
    </row>
    <row r="102" spans="1:27" ht="30" customHeight="1" thickBot="1">
      <c r="A102" s="261" t="s">
        <v>147</v>
      </c>
      <c r="B102" s="262"/>
      <c r="C102" s="262"/>
      <c r="D102" s="262"/>
      <c r="E102" s="262"/>
      <c r="F102" s="262"/>
      <c r="G102" s="262"/>
      <c r="H102" s="262"/>
      <c r="I102" s="262"/>
      <c r="J102" s="262"/>
      <c r="K102" s="262"/>
      <c r="L102" s="366"/>
      <c r="M102" s="179" t="str">
        <f>IF(SUM(M37,M42,M65,M79,M101)=0,"",SUM(M37,M42,M65,M79,M101))</f>
        <v/>
      </c>
      <c r="N102" s="10"/>
      <c r="O102" s="77"/>
      <c r="P102" s="97"/>
      <c r="Q102" s="15"/>
      <c r="S102" s="180"/>
      <c r="T102" s="22"/>
      <c r="U102" s="56"/>
    </row>
    <row r="103" spans="1:27" ht="15.75" customHeight="1">
      <c r="A103" s="181"/>
      <c r="B103" s="182"/>
      <c r="C103" s="183"/>
      <c r="D103" s="183"/>
      <c r="E103" s="183"/>
      <c r="F103" s="183"/>
      <c r="G103" s="181"/>
      <c r="H103" s="181"/>
      <c r="I103" s="181"/>
      <c r="J103" s="181"/>
      <c r="K103" s="181"/>
      <c r="L103" s="181"/>
      <c r="M103" s="184"/>
      <c r="N103" s="10"/>
      <c r="O103" s="101"/>
      <c r="Q103" s="15"/>
    </row>
    <row r="104" spans="1:27" ht="15.75" customHeight="1">
      <c r="A104" s="185"/>
      <c r="B104" s="367" t="s">
        <v>148</v>
      </c>
      <c r="C104" s="367"/>
      <c r="D104" s="367"/>
      <c r="E104" s="367"/>
      <c r="F104" s="367"/>
      <c r="G104" s="367" t="str">
        <f>IF(P84="","",""&amp;$P84&amp;" "&amp;$R84&amp;"　"&amp;$P85&amp;" "&amp;$R85&amp;"　"&amp;$P86&amp;" "&amp;$R86&amp;"　"&amp;$P87&amp;" "&amp;$R87&amp;"")</f>
        <v/>
      </c>
      <c r="H104" s="367"/>
      <c r="I104" s="367"/>
      <c r="J104" s="367"/>
      <c r="K104" s="367"/>
      <c r="L104" s="367"/>
      <c r="M104" s="367"/>
      <c r="N104" s="10"/>
      <c r="O104" s="77"/>
      <c r="Q104" s="15"/>
    </row>
    <row r="105" spans="1:27">
      <c r="A105" s="186"/>
      <c r="B105" s="368"/>
      <c r="C105" s="368"/>
      <c r="D105" s="368"/>
      <c r="E105" s="368"/>
      <c r="F105" s="368"/>
      <c r="G105" s="368"/>
      <c r="H105" s="368"/>
      <c r="I105" s="368"/>
      <c r="J105" s="368"/>
      <c r="K105" s="368"/>
      <c r="L105" s="368"/>
      <c r="M105" s="368"/>
    </row>
    <row r="106" spans="1:27" s="6" customFormat="1">
      <c r="A106" s="186"/>
      <c r="B106" s="368"/>
      <c r="C106" s="368"/>
      <c r="D106" s="368"/>
      <c r="E106" s="368"/>
      <c r="F106" s="368"/>
      <c r="G106" s="368"/>
      <c r="H106" s="368"/>
      <c r="I106" s="368"/>
      <c r="J106" s="368"/>
      <c r="K106" s="368"/>
      <c r="L106" s="368"/>
      <c r="M106" s="368"/>
      <c r="Q106" s="7"/>
      <c r="T106" s="7"/>
    </row>
    <row r="107" spans="1:27" s="6" customFormat="1" ht="7.5" customHeight="1">
      <c r="A107" s="186"/>
      <c r="B107" s="187"/>
      <c r="C107" s="187"/>
      <c r="D107" s="187"/>
      <c r="E107" s="187"/>
      <c r="F107" s="187"/>
      <c r="G107" s="187"/>
      <c r="H107" s="187"/>
      <c r="I107" s="187"/>
      <c r="J107" s="187"/>
      <c r="K107" s="187"/>
      <c r="L107" s="187"/>
      <c r="M107" s="187"/>
      <c r="Q107" s="7"/>
      <c r="T107" s="7"/>
    </row>
    <row r="108" spans="1:27" s="6" customFormat="1" ht="19">
      <c r="A108" s="1"/>
      <c r="B108" s="2" t="s">
        <v>0</v>
      </c>
      <c r="C108" s="2"/>
      <c r="D108" s="2"/>
      <c r="E108" s="2"/>
      <c r="F108" s="2"/>
      <c r="G108" s="3"/>
      <c r="H108" s="3"/>
      <c r="I108" s="3"/>
      <c r="J108" s="3"/>
      <c r="K108" s="3"/>
      <c r="L108" s="4"/>
      <c r="M108" s="4"/>
      <c r="N108" s="5" t="s">
        <v>149</v>
      </c>
      <c r="Q108" s="7"/>
      <c r="T108" s="7"/>
    </row>
    <row r="109" spans="1:27" ht="15" customHeight="1">
      <c r="A109" s="8"/>
      <c r="B109" s="8"/>
      <c r="C109" s="8"/>
      <c r="D109" s="8"/>
      <c r="E109" s="8"/>
      <c r="F109" s="8"/>
      <c r="G109" s="9"/>
      <c r="H109" s="9"/>
      <c r="I109" s="9"/>
      <c r="J109" s="9"/>
      <c r="K109" s="9"/>
      <c r="L109" s="4"/>
      <c r="M109" s="4"/>
      <c r="N109" s="10"/>
      <c r="O109" s="11" t="s">
        <v>150</v>
      </c>
    </row>
    <row r="110" spans="1:27">
      <c r="A110" s="8"/>
      <c r="B110" s="12" t="s">
        <v>1</v>
      </c>
      <c r="C110" s="13">
        <f>C3</f>
        <v>0</v>
      </c>
      <c r="D110" s="14" t="s">
        <v>2</v>
      </c>
      <c r="F110" s="12" t="s">
        <v>3</v>
      </c>
      <c r="G110" s="198"/>
      <c r="H110" s="199"/>
      <c r="I110" s="199"/>
      <c r="J110" s="199"/>
      <c r="K110" s="199"/>
      <c r="L110" s="200"/>
      <c r="M110" s="4"/>
      <c r="N110" s="10"/>
      <c r="O110" s="16" t="s">
        <v>151</v>
      </c>
    </row>
    <row r="111" spans="1:27" ht="15" customHeight="1">
      <c r="A111" s="17"/>
      <c r="B111" s="18"/>
      <c r="C111" s="19"/>
      <c r="D111" s="19"/>
      <c r="E111" s="17"/>
      <c r="F111" s="19"/>
      <c r="G111" s="20"/>
      <c r="H111" s="20"/>
      <c r="I111" s="20"/>
      <c r="J111" s="20"/>
      <c r="K111" s="20"/>
      <c r="L111" s="21"/>
      <c r="M111" s="21"/>
      <c r="N111" s="10"/>
      <c r="O111" s="16" t="s">
        <v>152</v>
      </c>
    </row>
    <row r="112" spans="1:27">
      <c r="A112" s="201" t="s">
        <v>4</v>
      </c>
      <c r="B112" s="201"/>
      <c r="C112" s="201"/>
      <c r="D112" s="201"/>
      <c r="E112" s="201"/>
      <c r="F112" s="201" t="s">
        <v>5</v>
      </c>
      <c r="G112" s="201"/>
      <c r="H112" s="201"/>
      <c r="I112" s="202" t="s">
        <v>6</v>
      </c>
      <c r="J112" s="202"/>
      <c r="K112" s="202"/>
      <c r="L112" s="203" t="s">
        <v>7</v>
      </c>
      <c r="M112" s="203" t="s">
        <v>8</v>
      </c>
      <c r="N112" s="22"/>
      <c r="O112" s="205" t="s">
        <v>9</v>
      </c>
      <c r="P112" s="212" t="s">
        <v>10</v>
      </c>
      <c r="Q112" s="212"/>
      <c r="R112" s="205" t="s">
        <v>9</v>
      </c>
      <c r="S112" s="212" t="s">
        <v>11</v>
      </c>
      <c r="T112" s="212"/>
    </row>
    <row r="113" spans="1:20">
      <c r="A113" s="201"/>
      <c r="B113" s="201"/>
      <c r="C113" s="201"/>
      <c r="D113" s="201"/>
      <c r="E113" s="201"/>
      <c r="F113" s="23" t="s">
        <v>12</v>
      </c>
      <c r="G113" s="201" t="s">
        <v>13</v>
      </c>
      <c r="H113" s="23" t="s">
        <v>14</v>
      </c>
      <c r="I113" s="23" t="s">
        <v>12</v>
      </c>
      <c r="J113" s="201" t="s">
        <v>13</v>
      </c>
      <c r="K113" s="23" t="s">
        <v>14</v>
      </c>
      <c r="L113" s="204"/>
      <c r="M113" s="204"/>
      <c r="N113" s="22"/>
      <c r="O113" s="211"/>
      <c r="P113" s="24" t="s">
        <v>12</v>
      </c>
      <c r="Q113" s="213" t="s">
        <v>15</v>
      </c>
      <c r="R113" s="211"/>
      <c r="S113" s="205" t="s">
        <v>12</v>
      </c>
      <c r="T113" s="214" t="s">
        <v>13</v>
      </c>
    </row>
    <row r="114" spans="1:20">
      <c r="A114" s="201"/>
      <c r="B114" s="201"/>
      <c r="C114" s="201"/>
      <c r="D114" s="201"/>
      <c r="E114" s="201"/>
      <c r="F114" s="25" t="s">
        <v>16</v>
      </c>
      <c r="G114" s="201"/>
      <c r="H114" s="25" t="s">
        <v>17</v>
      </c>
      <c r="I114" s="25" t="s">
        <v>18</v>
      </c>
      <c r="J114" s="201"/>
      <c r="K114" s="25" t="s">
        <v>19</v>
      </c>
      <c r="L114" s="26" t="s">
        <v>20</v>
      </c>
      <c r="M114" s="26" t="s">
        <v>21</v>
      </c>
      <c r="N114" s="22"/>
      <c r="O114" s="206"/>
      <c r="P114" s="27" t="s">
        <v>22</v>
      </c>
      <c r="Q114" s="213"/>
      <c r="R114" s="206"/>
      <c r="S114" s="206"/>
      <c r="T114" s="215"/>
    </row>
    <row r="115" spans="1:20" ht="15" customHeight="1">
      <c r="A115" s="207" t="s">
        <v>23</v>
      </c>
      <c r="B115" s="208" t="s">
        <v>24</v>
      </c>
      <c r="C115" s="209"/>
      <c r="D115" s="209"/>
      <c r="E115" s="210"/>
      <c r="F115" s="28"/>
      <c r="G115" s="29" t="s">
        <v>25</v>
      </c>
      <c r="H115" s="30" t="str">
        <f t="shared" ref="H115:H143" si="12">IF(F115="","",F115*P115)</f>
        <v/>
      </c>
      <c r="I115" s="31"/>
      <c r="J115" s="29" t="s">
        <v>25</v>
      </c>
      <c r="K115" s="32" t="str">
        <f t="shared" ref="K115:K141" si="13">IF(I115="","",I115*P115)</f>
        <v/>
      </c>
      <c r="L115" s="32" t="str">
        <f>IF(F115="",IF(I115="","",-(I115*P115)),(F115-I115)*P115)</f>
        <v/>
      </c>
      <c r="M115" s="33" t="str">
        <f t="shared" ref="M115:M121" si="14">IF(L115="","",L115*S115*44/12)</f>
        <v/>
      </c>
      <c r="N115" s="34"/>
      <c r="O115" s="35" t="str">
        <f>IF(P115=$X$8,"","○")</f>
        <v/>
      </c>
      <c r="P115" s="36">
        <v>38.299999999999997</v>
      </c>
      <c r="Q115" s="37" t="s">
        <v>26</v>
      </c>
      <c r="R115" s="38" t="str">
        <f>IF(S115=$Z$8,"","○")</f>
        <v/>
      </c>
      <c r="S115" s="39">
        <v>1.9E-2</v>
      </c>
      <c r="T115" s="40" t="s">
        <v>27</v>
      </c>
    </row>
    <row r="116" spans="1:20" ht="15" customHeight="1">
      <c r="A116" s="207"/>
      <c r="B116" s="208" t="s">
        <v>29</v>
      </c>
      <c r="C116" s="209"/>
      <c r="D116" s="209"/>
      <c r="E116" s="210"/>
      <c r="F116" s="28"/>
      <c r="G116" s="29" t="s">
        <v>25</v>
      </c>
      <c r="H116" s="30" t="str">
        <f t="shared" si="12"/>
        <v/>
      </c>
      <c r="I116" s="31"/>
      <c r="J116" s="29" t="s">
        <v>25</v>
      </c>
      <c r="K116" s="32" t="str">
        <f t="shared" si="13"/>
        <v/>
      </c>
      <c r="L116" s="32" t="str">
        <f t="shared" ref="L116:L121" si="15">IF(F116="",IF(I116="","",-(I116*P116)),(F116-I116)*P116)</f>
        <v/>
      </c>
      <c r="M116" s="33" t="str">
        <f t="shared" si="14"/>
        <v/>
      </c>
      <c r="N116" s="34"/>
      <c r="O116" s="35" t="str">
        <f>IF(P116=$X$9,"","○")</f>
        <v/>
      </c>
      <c r="P116" s="36">
        <v>34.799999999999997</v>
      </c>
      <c r="Q116" s="37" t="s">
        <v>26</v>
      </c>
      <c r="R116" s="38" t="str">
        <f>IF(S116=$Z$9,"","○")</f>
        <v/>
      </c>
      <c r="S116" s="36">
        <v>1.83E-2</v>
      </c>
      <c r="T116" s="40" t="s">
        <v>30</v>
      </c>
    </row>
    <row r="117" spans="1:20" ht="15" customHeight="1">
      <c r="A117" s="207"/>
      <c r="B117" s="208" t="s">
        <v>31</v>
      </c>
      <c r="C117" s="209"/>
      <c r="D117" s="209"/>
      <c r="E117" s="210"/>
      <c r="F117" s="28"/>
      <c r="G117" s="29" t="s">
        <v>25</v>
      </c>
      <c r="H117" s="30" t="str">
        <f t="shared" si="12"/>
        <v/>
      </c>
      <c r="I117" s="31"/>
      <c r="J117" s="29" t="s">
        <v>25</v>
      </c>
      <c r="K117" s="32" t="str">
        <f t="shared" si="13"/>
        <v/>
      </c>
      <c r="L117" s="32" t="str">
        <f t="shared" si="15"/>
        <v/>
      </c>
      <c r="M117" s="33" t="str">
        <f t="shared" si="14"/>
        <v/>
      </c>
      <c r="N117" s="34"/>
      <c r="O117" s="35" t="str">
        <f>IF(P117=$X$10,"","○")</f>
        <v/>
      </c>
      <c r="P117" s="36">
        <v>33.4</v>
      </c>
      <c r="Q117" s="37" t="s">
        <v>26</v>
      </c>
      <c r="R117" s="38" t="str">
        <f>IF(S117=$Z$10,"","○")</f>
        <v/>
      </c>
      <c r="S117" s="36">
        <v>1.8700000000000001E-2</v>
      </c>
      <c r="T117" s="40" t="s">
        <v>30</v>
      </c>
    </row>
    <row r="118" spans="1:20" ht="15" customHeight="1">
      <c r="A118" s="207"/>
      <c r="B118" s="208" t="s">
        <v>32</v>
      </c>
      <c r="C118" s="209"/>
      <c r="D118" s="209"/>
      <c r="E118" s="210"/>
      <c r="F118" s="28"/>
      <c r="G118" s="29" t="s">
        <v>25</v>
      </c>
      <c r="H118" s="30" t="str">
        <f t="shared" si="12"/>
        <v/>
      </c>
      <c r="I118" s="31"/>
      <c r="J118" s="29" t="s">
        <v>25</v>
      </c>
      <c r="K118" s="32" t="str">
        <f t="shared" si="13"/>
        <v/>
      </c>
      <c r="L118" s="32" t="str">
        <f t="shared" si="15"/>
        <v/>
      </c>
      <c r="M118" s="33" t="str">
        <f t="shared" si="14"/>
        <v/>
      </c>
      <c r="N118" s="34"/>
      <c r="O118" s="35" t="str">
        <f>IF(P118=$X$11,"","○")</f>
        <v/>
      </c>
      <c r="P118" s="36">
        <v>33.299999999999997</v>
      </c>
      <c r="Q118" s="37" t="s">
        <v>26</v>
      </c>
      <c r="R118" s="38" t="str">
        <f>IF(S118=$Z$12,"","○")</f>
        <v/>
      </c>
      <c r="S118" s="36">
        <v>1.8599999999999998E-2</v>
      </c>
      <c r="T118" s="40" t="s">
        <v>30</v>
      </c>
    </row>
    <row r="119" spans="1:20" ht="15" customHeight="1">
      <c r="A119" s="207"/>
      <c r="B119" s="208" t="s">
        <v>33</v>
      </c>
      <c r="C119" s="209"/>
      <c r="D119" s="209"/>
      <c r="E119" s="210"/>
      <c r="F119" s="28"/>
      <c r="G119" s="29" t="s">
        <v>25</v>
      </c>
      <c r="H119" s="30" t="str">
        <f t="shared" si="12"/>
        <v/>
      </c>
      <c r="I119" s="31"/>
      <c r="J119" s="29" t="s">
        <v>25</v>
      </c>
      <c r="K119" s="32" t="str">
        <f t="shared" si="13"/>
        <v/>
      </c>
      <c r="L119" s="32" t="str">
        <f t="shared" si="15"/>
        <v/>
      </c>
      <c r="M119" s="33" t="str">
        <f t="shared" si="14"/>
        <v/>
      </c>
      <c r="N119" s="34"/>
      <c r="O119" s="35" t="str">
        <f>IF(P119=$X$12,"","○")</f>
        <v/>
      </c>
      <c r="P119" s="36">
        <v>36.299999999999997</v>
      </c>
      <c r="Q119" s="37" t="s">
        <v>26</v>
      </c>
      <c r="R119" s="38" t="str">
        <f>IF(S119=$Z$12,"","○")</f>
        <v/>
      </c>
      <c r="S119" s="36">
        <v>1.8599999999999998E-2</v>
      </c>
      <c r="T119" s="40" t="s">
        <v>30</v>
      </c>
    </row>
    <row r="120" spans="1:20" ht="15" customHeight="1">
      <c r="A120" s="207"/>
      <c r="B120" s="208" t="s">
        <v>34</v>
      </c>
      <c r="C120" s="209"/>
      <c r="D120" s="209"/>
      <c r="E120" s="210"/>
      <c r="F120" s="28"/>
      <c r="G120" s="29" t="s">
        <v>25</v>
      </c>
      <c r="H120" s="30" t="str">
        <f t="shared" si="12"/>
        <v/>
      </c>
      <c r="I120" s="31"/>
      <c r="J120" s="29" t="s">
        <v>25</v>
      </c>
      <c r="K120" s="32" t="str">
        <f t="shared" si="13"/>
        <v/>
      </c>
      <c r="L120" s="32" t="str">
        <f t="shared" si="15"/>
        <v/>
      </c>
      <c r="M120" s="33" t="str">
        <f t="shared" si="14"/>
        <v/>
      </c>
      <c r="N120" s="34"/>
      <c r="O120" s="35" t="str">
        <f>IF(P120=$X$13,"","○")</f>
        <v/>
      </c>
      <c r="P120" s="36">
        <v>36.5</v>
      </c>
      <c r="Q120" s="37" t="s">
        <v>26</v>
      </c>
      <c r="R120" s="38" t="str">
        <f>IF(S120=$Z$13,"","○")</f>
        <v/>
      </c>
      <c r="S120" s="36">
        <v>1.8700000000000001E-2</v>
      </c>
      <c r="T120" s="40" t="s">
        <v>30</v>
      </c>
    </row>
    <row r="121" spans="1:20" ht="15" customHeight="1">
      <c r="A121" s="207"/>
      <c r="B121" s="208" t="s">
        <v>35</v>
      </c>
      <c r="C121" s="209"/>
      <c r="D121" s="209"/>
      <c r="E121" s="210"/>
      <c r="F121" s="28"/>
      <c r="G121" s="29" t="s">
        <v>25</v>
      </c>
      <c r="H121" s="30" t="str">
        <f t="shared" si="12"/>
        <v/>
      </c>
      <c r="I121" s="31"/>
      <c r="J121" s="29" t="s">
        <v>25</v>
      </c>
      <c r="K121" s="32" t="str">
        <f t="shared" si="13"/>
        <v/>
      </c>
      <c r="L121" s="32" t="str">
        <f t="shared" si="15"/>
        <v/>
      </c>
      <c r="M121" s="33" t="str">
        <f t="shared" si="14"/>
        <v/>
      </c>
      <c r="N121" s="34"/>
      <c r="O121" s="35" t="str">
        <f>IF(P121=$X$14,"","○")</f>
        <v/>
      </c>
      <c r="P121" s="45">
        <v>38</v>
      </c>
      <c r="Q121" s="37" t="s">
        <v>26</v>
      </c>
      <c r="R121" s="38" t="str">
        <f>IF(S121=$Z$14,"","○")</f>
        <v/>
      </c>
      <c r="S121" s="36">
        <v>1.8800000000000001E-2</v>
      </c>
      <c r="T121" s="40" t="s">
        <v>30</v>
      </c>
    </row>
    <row r="122" spans="1:20" ht="15" customHeight="1">
      <c r="A122" s="207"/>
      <c r="B122" s="208" t="s">
        <v>36</v>
      </c>
      <c r="C122" s="209"/>
      <c r="D122" s="209"/>
      <c r="E122" s="210"/>
      <c r="F122" s="28"/>
      <c r="G122" s="29" t="s">
        <v>25</v>
      </c>
      <c r="H122" s="30" t="str">
        <f t="shared" si="12"/>
        <v/>
      </c>
      <c r="I122" s="31"/>
      <c r="J122" s="29" t="s">
        <v>25</v>
      </c>
      <c r="K122" s="32" t="str">
        <f t="shared" si="13"/>
        <v/>
      </c>
      <c r="L122" s="32" t="str">
        <f>IF(F122="",IF(I122="","",-(I122*P122)),(F122-I122)*P122)</f>
        <v/>
      </c>
      <c r="M122" s="33" t="str">
        <f>IF(L122="","",L122*S122*44/12)</f>
        <v/>
      </c>
      <c r="N122" s="34"/>
      <c r="O122" s="35" t="str">
        <f>IF(P122=$X$15,"","○")</f>
        <v/>
      </c>
      <c r="P122" s="36">
        <v>38.9</v>
      </c>
      <c r="Q122" s="37" t="s">
        <v>26</v>
      </c>
      <c r="R122" s="38" t="str">
        <f>IF(S122=$Z$15,"","○")</f>
        <v/>
      </c>
      <c r="S122" s="36">
        <v>1.9300000000000001E-2</v>
      </c>
      <c r="T122" s="40" t="s">
        <v>30</v>
      </c>
    </row>
    <row r="123" spans="1:20" ht="15" customHeight="1">
      <c r="A123" s="207"/>
      <c r="B123" s="208" t="s">
        <v>37</v>
      </c>
      <c r="C123" s="209"/>
      <c r="D123" s="209"/>
      <c r="E123" s="210"/>
      <c r="F123" s="28"/>
      <c r="G123" s="29" t="s">
        <v>25</v>
      </c>
      <c r="H123" s="30" t="str">
        <f t="shared" si="12"/>
        <v/>
      </c>
      <c r="I123" s="31"/>
      <c r="J123" s="29" t="s">
        <v>25</v>
      </c>
      <c r="K123" s="32" t="str">
        <f t="shared" si="13"/>
        <v/>
      </c>
      <c r="L123" s="32" t="str">
        <f t="shared" ref="L123:L136" si="16">IF(F123="",IF(I123="","",-(I123*P123)),(F123-I123)*P123)</f>
        <v/>
      </c>
      <c r="M123" s="33" t="str">
        <f t="shared" ref="M123:M141" si="17">IF(L123="","",L123*S123*44/12)</f>
        <v/>
      </c>
      <c r="N123" s="34"/>
      <c r="O123" s="35" t="str">
        <f>IF(P123=$X$16,"","○")</f>
        <v/>
      </c>
      <c r="P123" s="36">
        <v>41.8</v>
      </c>
      <c r="Q123" s="37" t="s">
        <v>26</v>
      </c>
      <c r="R123" s="38" t="str">
        <f>IF(S123=$Z$16,"","○")</f>
        <v/>
      </c>
      <c r="S123" s="36">
        <v>2.0199999999999999E-2</v>
      </c>
      <c r="T123" s="40" t="s">
        <v>30</v>
      </c>
    </row>
    <row r="124" spans="1:20" ht="15" customHeight="1">
      <c r="A124" s="207"/>
      <c r="B124" s="208" t="s">
        <v>38</v>
      </c>
      <c r="C124" s="209"/>
      <c r="D124" s="209"/>
      <c r="E124" s="210"/>
      <c r="F124" s="28"/>
      <c r="G124" s="29" t="s">
        <v>39</v>
      </c>
      <c r="H124" s="30" t="str">
        <f t="shared" si="12"/>
        <v/>
      </c>
      <c r="I124" s="31"/>
      <c r="J124" s="29" t="s">
        <v>39</v>
      </c>
      <c r="K124" s="32" t="str">
        <f t="shared" si="13"/>
        <v/>
      </c>
      <c r="L124" s="32" t="str">
        <f t="shared" si="16"/>
        <v/>
      </c>
      <c r="M124" s="33" t="str">
        <f t="shared" si="17"/>
        <v/>
      </c>
      <c r="N124" s="34"/>
      <c r="O124" s="35" t="str">
        <f>IF(P124=$X$17,"","○")</f>
        <v/>
      </c>
      <c r="P124" s="45">
        <v>40</v>
      </c>
      <c r="Q124" s="37" t="s">
        <v>40</v>
      </c>
      <c r="R124" s="38" t="str">
        <f>IF(S124=$Z$17,"","○")</f>
        <v/>
      </c>
      <c r="S124" s="36">
        <v>2.0400000000000001E-2</v>
      </c>
      <c r="T124" s="40" t="s">
        <v>30</v>
      </c>
    </row>
    <row r="125" spans="1:20" ht="15" customHeight="1">
      <c r="A125" s="207"/>
      <c r="B125" s="208" t="s">
        <v>41</v>
      </c>
      <c r="C125" s="209"/>
      <c r="D125" s="209"/>
      <c r="E125" s="210"/>
      <c r="F125" s="28"/>
      <c r="G125" s="29" t="s">
        <v>39</v>
      </c>
      <c r="H125" s="30" t="str">
        <f t="shared" si="12"/>
        <v/>
      </c>
      <c r="I125" s="31"/>
      <c r="J125" s="29" t="s">
        <v>39</v>
      </c>
      <c r="K125" s="32" t="str">
        <f t="shared" si="13"/>
        <v/>
      </c>
      <c r="L125" s="32" t="str">
        <f t="shared" si="16"/>
        <v/>
      </c>
      <c r="M125" s="33" t="str">
        <f t="shared" si="17"/>
        <v/>
      </c>
      <c r="N125" s="34"/>
      <c r="O125" s="35" t="str">
        <f>IF(P125=$X$18,"","○")</f>
        <v/>
      </c>
      <c r="P125" s="36">
        <v>34.1</v>
      </c>
      <c r="Q125" s="37" t="s">
        <v>40</v>
      </c>
      <c r="R125" s="38" t="str">
        <f>IF(S125=$Z$18,"","○")</f>
        <v/>
      </c>
      <c r="S125" s="36">
        <v>2.4500000000000001E-2</v>
      </c>
      <c r="T125" s="40" t="s">
        <v>30</v>
      </c>
    </row>
    <row r="126" spans="1:20" ht="15" customHeight="1">
      <c r="A126" s="207"/>
      <c r="B126" s="217" t="s">
        <v>42</v>
      </c>
      <c r="C126" s="218" t="s">
        <v>43</v>
      </c>
      <c r="D126" s="218"/>
      <c r="E126" s="218"/>
      <c r="F126" s="28"/>
      <c r="G126" s="29" t="s">
        <v>39</v>
      </c>
      <c r="H126" s="30" t="str">
        <f t="shared" si="12"/>
        <v/>
      </c>
      <c r="I126" s="31"/>
      <c r="J126" s="29" t="s">
        <v>39</v>
      </c>
      <c r="K126" s="32" t="str">
        <f t="shared" si="13"/>
        <v/>
      </c>
      <c r="L126" s="32" t="str">
        <f t="shared" si="16"/>
        <v/>
      </c>
      <c r="M126" s="33" t="str">
        <f t="shared" si="17"/>
        <v/>
      </c>
      <c r="N126" s="34"/>
      <c r="O126" s="35" t="str">
        <f>IF(P126=$X$19,"","○")</f>
        <v/>
      </c>
      <c r="P126" s="36">
        <v>50.1</v>
      </c>
      <c r="Q126" s="37" t="s">
        <v>40</v>
      </c>
      <c r="R126" s="38" t="str">
        <f>IF(S126=$Z$19,"","○")</f>
        <v/>
      </c>
      <c r="S126" s="36">
        <v>1.6299999999999999E-2</v>
      </c>
      <c r="T126" s="40" t="s">
        <v>30</v>
      </c>
    </row>
    <row r="127" spans="1:20" ht="15" customHeight="1">
      <c r="A127" s="207"/>
      <c r="B127" s="217"/>
      <c r="C127" s="218" t="s">
        <v>45</v>
      </c>
      <c r="D127" s="218"/>
      <c r="E127" s="218"/>
      <c r="F127" s="28"/>
      <c r="G127" s="29" t="s">
        <v>46</v>
      </c>
      <c r="H127" s="30" t="str">
        <f t="shared" si="12"/>
        <v/>
      </c>
      <c r="I127" s="31"/>
      <c r="J127" s="29" t="s">
        <v>46</v>
      </c>
      <c r="K127" s="32" t="str">
        <f t="shared" si="13"/>
        <v/>
      </c>
      <c r="L127" s="32" t="str">
        <f t="shared" si="16"/>
        <v/>
      </c>
      <c r="M127" s="33" t="str">
        <f t="shared" si="17"/>
        <v/>
      </c>
      <c r="N127" s="34"/>
      <c r="O127" s="35" t="str">
        <f>IF(P127=$X$20,"","○")</f>
        <v/>
      </c>
      <c r="P127" s="36">
        <v>46.1</v>
      </c>
      <c r="Q127" s="37" t="s">
        <v>47</v>
      </c>
      <c r="R127" s="38" t="str">
        <f>IF(S127=$Z$20,"","○")</f>
        <v/>
      </c>
      <c r="S127" s="36">
        <v>1.44E-2</v>
      </c>
      <c r="T127" s="40" t="s">
        <v>30</v>
      </c>
    </row>
    <row r="128" spans="1:20" ht="15" customHeight="1">
      <c r="A128" s="207"/>
      <c r="B128" s="217" t="s">
        <v>49</v>
      </c>
      <c r="C128" s="218" t="s">
        <v>50</v>
      </c>
      <c r="D128" s="218"/>
      <c r="E128" s="218"/>
      <c r="F128" s="28"/>
      <c r="G128" s="29" t="s">
        <v>39</v>
      </c>
      <c r="H128" s="30" t="str">
        <f t="shared" si="12"/>
        <v/>
      </c>
      <c r="I128" s="31"/>
      <c r="J128" s="29" t="s">
        <v>39</v>
      </c>
      <c r="K128" s="32" t="str">
        <f t="shared" si="13"/>
        <v/>
      </c>
      <c r="L128" s="32" t="str">
        <f t="shared" si="16"/>
        <v/>
      </c>
      <c r="M128" s="33" t="str">
        <f t="shared" si="17"/>
        <v/>
      </c>
      <c r="N128" s="34"/>
      <c r="O128" s="35" t="str">
        <f>IF(P128=$X$21,"","○")</f>
        <v/>
      </c>
      <c r="P128" s="36">
        <v>54.7</v>
      </c>
      <c r="Q128" s="37" t="s">
        <v>51</v>
      </c>
      <c r="R128" s="38" t="str">
        <f>IF(S128=$Z$21,"","○")</f>
        <v/>
      </c>
      <c r="S128" s="36">
        <v>1.3899999999999999E-2</v>
      </c>
      <c r="T128" s="40" t="s">
        <v>30</v>
      </c>
    </row>
    <row r="129" spans="1:23" ht="15" customHeight="1">
      <c r="A129" s="207"/>
      <c r="B129" s="217"/>
      <c r="C129" s="218" t="s">
        <v>53</v>
      </c>
      <c r="D129" s="218"/>
      <c r="E129" s="218"/>
      <c r="F129" s="28"/>
      <c r="G129" s="29" t="s">
        <v>46</v>
      </c>
      <c r="H129" s="30" t="str">
        <f t="shared" si="12"/>
        <v/>
      </c>
      <c r="I129" s="31"/>
      <c r="J129" s="29" t="s">
        <v>46</v>
      </c>
      <c r="K129" s="32" t="str">
        <f t="shared" si="13"/>
        <v/>
      </c>
      <c r="L129" s="32" t="str">
        <f t="shared" si="16"/>
        <v/>
      </c>
      <c r="M129" s="33" t="str">
        <f t="shared" si="17"/>
        <v/>
      </c>
      <c r="N129" s="34"/>
      <c r="O129" s="35" t="str">
        <f>IF(P129=$X$22,"","○")</f>
        <v/>
      </c>
      <c r="P129" s="36">
        <v>38.4</v>
      </c>
      <c r="Q129" s="37" t="s">
        <v>47</v>
      </c>
      <c r="R129" s="38" t="str">
        <f>IF(S129=$Z$22,"","○")</f>
        <v/>
      </c>
      <c r="S129" s="36">
        <v>1.3899999999999999E-2</v>
      </c>
      <c r="T129" s="40" t="s">
        <v>30</v>
      </c>
    </row>
    <row r="130" spans="1:23" ht="15" customHeight="1">
      <c r="A130" s="207"/>
      <c r="B130" s="219" t="s">
        <v>54</v>
      </c>
      <c r="C130" s="218" t="s">
        <v>55</v>
      </c>
      <c r="D130" s="218"/>
      <c r="E130" s="218"/>
      <c r="F130" s="28"/>
      <c r="G130" s="29" t="s">
        <v>39</v>
      </c>
      <c r="H130" s="30" t="str">
        <f t="shared" si="12"/>
        <v/>
      </c>
      <c r="I130" s="31"/>
      <c r="J130" s="29" t="s">
        <v>39</v>
      </c>
      <c r="K130" s="32" t="str">
        <f t="shared" si="13"/>
        <v/>
      </c>
      <c r="L130" s="32" t="str">
        <f t="shared" si="16"/>
        <v/>
      </c>
      <c r="M130" s="33" t="str">
        <f t="shared" si="17"/>
        <v/>
      </c>
      <c r="N130" s="34"/>
      <c r="O130" s="35" t="str">
        <f>IF(P130=$X$23,"","○")</f>
        <v/>
      </c>
      <c r="P130" s="47">
        <v>28.7</v>
      </c>
      <c r="Q130" s="37" t="s">
        <v>40</v>
      </c>
      <c r="R130" s="38" t="str">
        <f>IF(S130=$Z$23,"","○")</f>
        <v/>
      </c>
      <c r="S130" s="36">
        <v>2.46E-2</v>
      </c>
      <c r="T130" s="40" t="s">
        <v>30</v>
      </c>
    </row>
    <row r="131" spans="1:23" ht="15" customHeight="1">
      <c r="A131" s="207"/>
      <c r="B131" s="219"/>
      <c r="C131" s="218" t="s">
        <v>56</v>
      </c>
      <c r="D131" s="218"/>
      <c r="E131" s="218"/>
      <c r="F131" s="28"/>
      <c r="G131" s="29" t="s">
        <v>39</v>
      </c>
      <c r="H131" s="30" t="str">
        <f t="shared" si="12"/>
        <v/>
      </c>
      <c r="I131" s="31"/>
      <c r="J131" s="29" t="s">
        <v>39</v>
      </c>
      <c r="K131" s="32" t="str">
        <f t="shared" si="13"/>
        <v/>
      </c>
      <c r="L131" s="32" t="str">
        <f t="shared" si="16"/>
        <v/>
      </c>
      <c r="M131" s="33" t="str">
        <f t="shared" si="17"/>
        <v/>
      </c>
      <c r="N131" s="34"/>
      <c r="O131" s="35" t="str">
        <f>IF(P131=$X$24,"","○")</f>
        <v/>
      </c>
      <c r="P131" s="47">
        <v>28.9</v>
      </c>
      <c r="Q131" s="37" t="s">
        <v>40</v>
      </c>
      <c r="R131" s="38" t="str">
        <f>IF(S131=$Z$24,"","○")</f>
        <v/>
      </c>
      <c r="S131" s="36">
        <v>2.4500000000000001E-2</v>
      </c>
      <c r="T131" s="40" t="s">
        <v>30</v>
      </c>
    </row>
    <row r="132" spans="1:23" ht="15" customHeight="1">
      <c r="A132" s="207"/>
      <c r="B132" s="219"/>
      <c r="C132" s="218" t="s">
        <v>57</v>
      </c>
      <c r="D132" s="218"/>
      <c r="E132" s="218"/>
      <c r="F132" s="28"/>
      <c r="G132" s="29" t="s">
        <v>39</v>
      </c>
      <c r="H132" s="30" t="str">
        <f t="shared" si="12"/>
        <v/>
      </c>
      <c r="I132" s="31"/>
      <c r="J132" s="29" t="s">
        <v>39</v>
      </c>
      <c r="K132" s="32" t="str">
        <f t="shared" si="13"/>
        <v/>
      </c>
      <c r="L132" s="32" t="str">
        <f t="shared" si="16"/>
        <v/>
      </c>
      <c r="M132" s="33" t="str">
        <f t="shared" si="17"/>
        <v/>
      </c>
      <c r="N132" s="34"/>
      <c r="O132" s="35" t="str">
        <f>IF(P132=$X$25,"","○")</f>
        <v/>
      </c>
      <c r="P132" s="47">
        <v>28.3</v>
      </c>
      <c r="Q132" s="37" t="s">
        <v>40</v>
      </c>
      <c r="R132" s="38" t="str">
        <f>IF(S132=$Z$25,"","○")</f>
        <v/>
      </c>
      <c r="S132" s="36">
        <v>2.5100000000000001E-2</v>
      </c>
      <c r="T132" s="40" t="s">
        <v>30</v>
      </c>
    </row>
    <row r="133" spans="1:23" ht="15" customHeight="1">
      <c r="A133" s="207"/>
      <c r="B133" s="219"/>
      <c r="C133" s="218" t="s">
        <v>58</v>
      </c>
      <c r="D133" s="218"/>
      <c r="E133" s="218"/>
      <c r="F133" s="28"/>
      <c r="G133" s="29" t="s">
        <v>39</v>
      </c>
      <c r="H133" s="30" t="str">
        <f t="shared" si="12"/>
        <v/>
      </c>
      <c r="I133" s="31"/>
      <c r="J133" s="29" t="s">
        <v>39</v>
      </c>
      <c r="K133" s="32" t="str">
        <f t="shared" si="13"/>
        <v/>
      </c>
      <c r="L133" s="32" t="str">
        <f t="shared" si="16"/>
        <v/>
      </c>
      <c r="M133" s="33" t="str">
        <f t="shared" si="17"/>
        <v/>
      </c>
      <c r="N133" s="34"/>
      <c r="O133" s="35" t="str">
        <f>IF(P133=$X$26,"","○")</f>
        <v/>
      </c>
      <c r="P133" s="36">
        <v>26.1</v>
      </c>
      <c r="Q133" s="37" t="s">
        <v>40</v>
      </c>
      <c r="R133" s="38" t="str">
        <f>IF(S133=$Z$26,"","○")</f>
        <v/>
      </c>
      <c r="S133" s="36">
        <v>2.4299999999999999E-2</v>
      </c>
      <c r="T133" s="40" t="s">
        <v>30</v>
      </c>
    </row>
    <row r="134" spans="1:23" ht="15" customHeight="1">
      <c r="A134" s="207"/>
      <c r="B134" s="219"/>
      <c r="C134" s="218" t="s">
        <v>59</v>
      </c>
      <c r="D134" s="218"/>
      <c r="E134" s="218"/>
      <c r="F134" s="28"/>
      <c r="G134" s="29" t="s">
        <v>39</v>
      </c>
      <c r="H134" s="30" t="str">
        <f t="shared" si="12"/>
        <v/>
      </c>
      <c r="I134" s="31"/>
      <c r="J134" s="29" t="s">
        <v>39</v>
      </c>
      <c r="K134" s="32" t="str">
        <f t="shared" si="13"/>
        <v/>
      </c>
      <c r="L134" s="32" t="str">
        <f t="shared" si="16"/>
        <v/>
      </c>
      <c r="M134" s="33" t="str">
        <f t="shared" si="17"/>
        <v/>
      </c>
      <c r="N134" s="34"/>
      <c r="O134" s="35" t="str">
        <f>IF(P134=$X$27,"","○")</f>
        <v/>
      </c>
      <c r="P134" s="36">
        <v>24.2</v>
      </c>
      <c r="Q134" s="37" t="s">
        <v>40</v>
      </c>
      <c r="R134" s="38" t="str">
        <f>IF(S134=$Z$27,"","○")</f>
        <v/>
      </c>
      <c r="S134" s="36">
        <v>2.4199999999999999E-2</v>
      </c>
      <c r="T134" s="40" t="s">
        <v>30</v>
      </c>
    </row>
    <row r="135" spans="1:23" ht="15" customHeight="1">
      <c r="A135" s="207"/>
      <c r="B135" s="219"/>
      <c r="C135" s="218" t="s">
        <v>60</v>
      </c>
      <c r="D135" s="218"/>
      <c r="E135" s="218"/>
      <c r="F135" s="28"/>
      <c r="G135" s="29" t="s">
        <v>39</v>
      </c>
      <c r="H135" s="30" t="str">
        <f t="shared" si="12"/>
        <v/>
      </c>
      <c r="I135" s="31"/>
      <c r="J135" s="29" t="s">
        <v>39</v>
      </c>
      <c r="K135" s="32" t="str">
        <f t="shared" si="13"/>
        <v/>
      </c>
      <c r="L135" s="32" t="str">
        <f t="shared" si="16"/>
        <v/>
      </c>
      <c r="M135" s="33" t="str">
        <f t="shared" si="17"/>
        <v/>
      </c>
      <c r="N135" s="34"/>
      <c r="O135" s="35" t="str">
        <f>IF(P135=$X$28,"","○")</f>
        <v/>
      </c>
      <c r="P135" s="36">
        <v>27.8</v>
      </c>
      <c r="Q135" s="37" t="s">
        <v>40</v>
      </c>
      <c r="R135" s="38" t="str">
        <f>IF(S135=$Z$28,"","○")</f>
        <v/>
      </c>
      <c r="S135" s="36">
        <v>2.5899999999999999E-2</v>
      </c>
      <c r="T135" s="40" t="s">
        <v>30</v>
      </c>
    </row>
    <row r="136" spans="1:23" ht="15" customHeight="1">
      <c r="A136" s="207"/>
      <c r="B136" s="219" t="s">
        <v>61</v>
      </c>
      <c r="C136" s="219"/>
      <c r="D136" s="219"/>
      <c r="E136" s="219"/>
      <c r="F136" s="28"/>
      <c r="G136" s="29" t="s">
        <v>39</v>
      </c>
      <c r="H136" s="30" t="str">
        <f t="shared" si="12"/>
        <v/>
      </c>
      <c r="I136" s="31"/>
      <c r="J136" s="29" t="s">
        <v>39</v>
      </c>
      <c r="K136" s="32" t="str">
        <f t="shared" si="13"/>
        <v/>
      </c>
      <c r="L136" s="32" t="str">
        <f t="shared" si="16"/>
        <v/>
      </c>
      <c r="M136" s="33" t="str">
        <f t="shared" si="17"/>
        <v/>
      </c>
      <c r="N136" s="34"/>
      <c r="O136" s="35" t="str">
        <f>IF(P136=$X$29,"","○")</f>
        <v/>
      </c>
      <c r="P136" s="45">
        <v>29</v>
      </c>
      <c r="Q136" s="37" t="s">
        <v>40</v>
      </c>
      <c r="R136" s="38" t="str">
        <f>IF(S136=$Z$29,"","○")</f>
        <v/>
      </c>
      <c r="S136" s="36">
        <v>2.9899999999999999E-2</v>
      </c>
      <c r="T136" s="40" t="s">
        <v>30</v>
      </c>
    </row>
    <row r="137" spans="1:23" ht="15" customHeight="1">
      <c r="A137" s="207"/>
      <c r="B137" s="219" t="s">
        <v>62</v>
      </c>
      <c r="C137" s="219"/>
      <c r="D137" s="219"/>
      <c r="E137" s="219"/>
      <c r="F137" s="28"/>
      <c r="G137" s="29" t="s">
        <v>39</v>
      </c>
      <c r="H137" s="30" t="str">
        <f t="shared" si="12"/>
        <v/>
      </c>
      <c r="I137" s="31"/>
      <c r="J137" s="29" t="s">
        <v>39</v>
      </c>
      <c r="K137" s="32" t="str">
        <f t="shared" si="13"/>
        <v/>
      </c>
      <c r="L137" s="32" t="str">
        <f>IF(F137="",IF(I137="","",-(I137*P137)),(F137-I137)*P137)</f>
        <v/>
      </c>
      <c r="M137" s="33" t="str">
        <f t="shared" si="17"/>
        <v/>
      </c>
      <c r="N137" s="34"/>
      <c r="O137" s="35" t="str">
        <f>IF(P137=$X$30,"","○")</f>
        <v/>
      </c>
      <c r="P137" s="36">
        <v>37.299999999999997</v>
      </c>
      <c r="Q137" s="37" t="s">
        <v>40</v>
      </c>
      <c r="R137" s="38" t="str">
        <f>IF(S137=$Z$30,"","○")</f>
        <v/>
      </c>
      <c r="S137" s="36">
        <v>2.0899999999999998E-2</v>
      </c>
      <c r="T137" s="40" t="s">
        <v>30</v>
      </c>
    </row>
    <row r="138" spans="1:23" ht="15" customHeight="1">
      <c r="A138" s="207"/>
      <c r="B138" s="219" t="s">
        <v>63</v>
      </c>
      <c r="C138" s="219"/>
      <c r="D138" s="219"/>
      <c r="E138" s="219"/>
      <c r="F138" s="28"/>
      <c r="G138" s="29" t="s">
        <v>46</v>
      </c>
      <c r="H138" s="30" t="str">
        <f t="shared" si="12"/>
        <v/>
      </c>
      <c r="I138" s="31"/>
      <c r="J138" s="29" t="s">
        <v>46</v>
      </c>
      <c r="K138" s="32" t="str">
        <f t="shared" si="13"/>
        <v/>
      </c>
      <c r="L138" s="32" t="str">
        <f t="shared" ref="L138:L141" si="18">IF(F138="",IF(I138="","",-(I138*P138)),(F138-I138)*P138)</f>
        <v/>
      </c>
      <c r="M138" s="33" t="str">
        <f t="shared" si="17"/>
        <v/>
      </c>
      <c r="N138" s="34"/>
      <c r="O138" s="35" t="str">
        <f>IF(P138=$X$31,"","○")</f>
        <v/>
      </c>
      <c r="P138" s="36">
        <v>18.399999999999999</v>
      </c>
      <c r="Q138" s="37" t="s">
        <v>47</v>
      </c>
      <c r="R138" s="38" t="str">
        <f>IF(S138=$Z$31,"","○")</f>
        <v/>
      </c>
      <c r="S138" s="49">
        <v>1.09E-2</v>
      </c>
      <c r="T138" s="40" t="s">
        <v>30</v>
      </c>
    </row>
    <row r="139" spans="1:23" ht="15" customHeight="1">
      <c r="A139" s="207"/>
      <c r="B139" s="219" t="s">
        <v>64</v>
      </c>
      <c r="C139" s="219"/>
      <c r="D139" s="219"/>
      <c r="E139" s="219"/>
      <c r="F139" s="28"/>
      <c r="G139" s="29" t="s">
        <v>46</v>
      </c>
      <c r="H139" s="30" t="str">
        <f t="shared" si="12"/>
        <v/>
      </c>
      <c r="I139" s="31"/>
      <c r="J139" s="29" t="s">
        <v>46</v>
      </c>
      <c r="K139" s="32" t="str">
        <f t="shared" si="13"/>
        <v/>
      </c>
      <c r="L139" s="32" t="str">
        <f t="shared" si="18"/>
        <v/>
      </c>
      <c r="M139" s="33" t="str">
        <f t="shared" si="17"/>
        <v/>
      </c>
      <c r="N139" s="34"/>
      <c r="O139" s="35" t="str">
        <f>IF(P139=$X$32,"","○")</f>
        <v/>
      </c>
      <c r="P139" s="36">
        <v>3.23</v>
      </c>
      <c r="Q139" s="37" t="s">
        <v>47</v>
      </c>
      <c r="R139" s="38" t="str">
        <f>IF(S139=$Z$33,"","○")</f>
        <v/>
      </c>
      <c r="S139" s="36">
        <v>2.64E-2</v>
      </c>
      <c r="T139" s="40" t="s">
        <v>30</v>
      </c>
    </row>
    <row r="140" spans="1:23" ht="15" customHeight="1">
      <c r="A140" s="207"/>
      <c r="B140" s="219" t="s">
        <v>65</v>
      </c>
      <c r="C140" s="219"/>
      <c r="D140" s="219"/>
      <c r="E140" s="219"/>
      <c r="F140" s="28"/>
      <c r="G140" s="29" t="s">
        <v>46</v>
      </c>
      <c r="H140" s="30" t="str">
        <f t="shared" si="12"/>
        <v/>
      </c>
      <c r="I140" s="31"/>
      <c r="J140" s="29" t="s">
        <v>46</v>
      </c>
      <c r="K140" s="32" t="str">
        <f t="shared" si="13"/>
        <v/>
      </c>
      <c r="L140" s="32" t="str">
        <f t="shared" si="18"/>
        <v/>
      </c>
      <c r="M140" s="33" t="str">
        <f t="shared" si="17"/>
        <v/>
      </c>
      <c r="N140" s="34"/>
      <c r="O140" s="35" t="str">
        <f>IF(P140=$X$33,"","○")</f>
        <v/>
      </c>
      <c r="P140" s="36">
        <v>3.45</v>
      </c>
      <c r="Q140" s="37" t="s">
        <v>47</v>
      </c>
      <c r="R140" s="38" t="str">
        <f>IF(S140=$Z$33,"","○")</f>
        <v/>
      </c>
      <c r="S140" s="36">
        <v>2.64E-2</v>
      </c>
      <c r="T140" s="40" t="s">
        <v>30</v>
      </c>
      <c r="U140" s="51"/>
    </row>
    <row r="141" spans="1:23" ht="15" customHeight="1" thickBot="1">
      <c r="A141" s="207"/>
      <c r="B141" s="219" t="s">
        <v>66</v>
      </c>
      <c r="C141" s="219"/>
      <c r="D141" s="219"/>
      <c r="E141" s="219"/>
      <c r="F141" s="28"/>
      <c r="G141" s="29" t="s">
        <v>46</v>
      </c>
      <c r="H141" s="30" t="str">
        <f t="shared" si="12"/>
        <v/>
      </c>
      <c r="I141" s="31"/>
      <c r="J141" s="29" t="s">
        <v>46</v>
      </c>
      <c r="K141" s="32" t="str">
        <f t="shared" si="13"/>
        <v/>
      </c>
      <c r="L141" s="32" t="str">
        <f t="shared" si="18"/>
        <v/>
      </c>
      <c r="M141" s="33" t="str">
        <f t="shared" si="17"/>
        <v/>
      </c>
      <c r="N141" s="34"/>
      <c r="O141" s="35" t="str">
        <f>IF(P141=$X$34,"","○")</f>
        <v/>
      </c>
      <c r="P141" s="52">
        <v>7.53</v>
      </c>
      <c r="Q141" s="37" t="s">
        <v>47</v>
      </c>
      <c r="R141" s="53" t="str">
        <f>IF(S141=$Z$34,"","○")</f>
        <v/>
      </c>
      <c r="S141" s="54">
        <v>4.2000000000000003E-2</v>
      </c>
      <c r="T141" s="40" t="s">
        <v>30</v>
      </c>
      <c r="U141" s="55"/>
      <c r="V141" s="55"/>
      <c r="W141" s="56"/>
    </row>
    <row r="142" spans="1:23" ht="15" customHeight="1">
      <c r="A142" s="207"/>
      <c r="B142" s="228" t="s">
        <v>67</v>
      </c>
      <c r="C142" s="369"/>
      <c r="D142" s="370"/>
      <c r="E142" s="371"/>
      <c r="F142" s="28"/>
      <c r="G142" s="58"/>
      <c r="H142" s="30" t="str">
        <f t="shared" si="12"/>
        <v/>
      </c>
      <c r="I142" s="31"/>
      <c r="J142" s="58"/>
      <c r="K142" s="32" t="str">
        <f>IF(I142="","",I142*P142)</f>
        <v/>
      </c>
      <c r="L142" s="32" t="str">
        <f>IF(F142="",IF(I142="","",-(I142*P142)),(F142-I142)*P142)</f>
        <v/>
      </c>
      <c r="M142" s="33" t="str">
        <f>IF(L142="","",L142*S142*44/12)</f>
        <v/>
      </c>
      <c r="N142" s="34"/>
      <c r="O142" s="59"/>
      <c r="P142" s="60"/>
      <c r="Q142" s="61"/>
      <c r="R142" s="62"/>
      <c r="S142" s="60"/>
      <c r="T142" s="61"/>
      <c r="U142" s="63"/>
      <c r="V142" s="56"/>
    </row>
    <row r="143" spans="1:23" ht="15" customHeight="1" thickBot="1">
      <c r="A143" s="207"/>
      <c r="B143" s="229"/>
      <c r="C143" s="369"/>
      <c r="D143" s="370"/>
      <c r="E143" s="371"/>
      <c r="F143" s="28"/>
      <c r="G143" s="58"/>
      <c r="H143" s="30" t="str">
        <f t="shared" si="12"/>
        <v/>
      </c>
      <c r="I143" s="31"/>
      <c r="J143" s="58"/>
      <c r="K143" s="32" t="str">
        <f>IF(I143="","",I143*P143)</f>
        <v/>
      </c>
      <c r="L143" s="32" t="str">
        <f>IF(F143="",IF(I143="","",-(I143*P143)),(F143-I143)*P143)</f>
        <v/>
      </c>
      <c r="M143" s="33" t="str">
        <f>IF(L143="","",L143*S143*44/12)</f>
        <v/>
      </c>
      <c r="N143" s="34"/>
      <c r="O143" s="56"/>
      <c r="P143" s="67"/>
      <c r="Q143" s="68"/>
      <c r="R143" s="65"/>
      <c r="S143" s="67"/>
      <c r="T143" s="69"/>
    </row>
    <row r="144" spans="1:23" ht="15" customHeight="1" thickTop="1">
      <c r="A144" s="207"/>
      <c r="B144" s="201" t="s">
        <v>68</v>
      </c>
      <c r="C144" s="201"/>
      <c r="D144" s="201"/>
      <c r="E144" s="201"/>
      <c r="F144" s="201"/>
      <c r="G144" s="201"/>
      <c r="H144" s="201"/>
      <c r="I144" s="201"/>
      <c r="J144" s="201"/>
      <c r="K144" s="201"/>
      <c r="L144" s="201"/>
      <c r="M144" s="71" t="str">
        <f>IF(SUM(M115:M143)=0,"",SUM(M115:M143))</f>
        <v/>
      </c>
      <c r="N144" s="34"/>
      <c r="O144" s="56"/>
      <c r="P144" s="65"/>
      <c r="Q144" s="15"/>
      <c r="R144" s="65"/>
      <c r="S144" s="72"/>
      <c r="T144" s="73"/>
      <c r="U144" s="56"/>
      <c r="V144" s="56"/>
    </row>
    <row r="145" spans="1:23">
      <c r="A145" s="207"/>
      <c r="B145" s="230"/>
      <c r="C145" s="231"/>
      <c r="D145" s="231"/>
      <c r="E145" s="232"/>
      <c r="F145" s="201" t="s">
        <v>5</v>
      </c>
      <c r="G145" s="201"/>
      <c r="H145" s="201"/>
      <c r="I145" s="202" t="s">
        <v>6</v>
      </c>
      <c r="J145" s="202"/>
      <c r="K145" s="202"/>
      <c r="L145" s="203" t="s">
        <v>69</v>
      </c>
      <c r="M145" s="220" t="s">
        <v>8</v>
      </c>
      <c r="N145" s="34"/>
      <c r="O145" s="56"/>
      <c r="P145" s="74"/>
      <c r="Q145" s="75"/>
      <c r="R145" s="65"/>
      <c r="S145" s="74"/>
      <c r="T145" s="75"/>
    </row>
    <row r="146" spans="1:23" ht="15" customHeight="1" thickBot="1">
      <c r="A146" s="207"/>
      <c r="B146" s="233"/>
      <c r="C146" s="234"/>
      <c r="D146" s="234"/>
      <c r="E146" s="235"/>
      <c r="F146" s="23" t="s">
        <v>12</v>
      </c>
      <c r="G146" s="222" t="s">
        <v>70</v>
      </c>
      <c r="H146" s="224"/>
      <c r="I146" s="23" t="s">
        <v>12</v>
      </c>
      <c r="J146" s="222" t="s">
        <v>70</v>
      </c>
      <c r="K146" s="224"/>
      <c r="L146" s="204"/>
      <c r="M146" s="221"/>
      <c r="N146" s="34"/>
      <c r="O146" s="56"/>
      <c r="P146" s="74"/>
      <c r="Q146" s="75"/>
      <c r="R146" s="65"/>
      <c r="S146" s="74"/>
      <c r="T146" s="75"/>
    </row>
    <row r="147" spans="1:23" ht="15" customHeight="1" thickTop="1" thickBot="1">
      <c r="A147" s="207"/>
      <c r="B147" s="236"/>
      <c r="C147" s="237"/>
      <c r="D147" s="237"/>
      <c r="E147" s="238"/>
      <c r="F147" s="25" t="s">
        <v>16</v>
      </c>
      <c r="G147" s="223"/>
      <c r="H147" s="225"/>
      <c r="I147" s="25" t="s">
        <v>18</v>
      </c>
      <c r="J147" s="223"/>
      <c r="K147" s="225"/>
      <c r="L147" s="76" t="s">
        <v>71</v>
      </c>
      <c r="M147" s="26" t="s">
        <v>21</v>
      </c>
      <c r="N147" s="34"/>
      <c r="O147" s="77" t="s">
        <v>72</v>
      </c>
      <c r="P147" s="74"/>
      <c r="Q147" s="15"/>
      <c r="R147" s="65"/>
      <c r="S147" s="74"/>
      <c r="T147" s="75"/>
      <c r="U147" s="226" t="s">
        <v>73</v>
      </c>
      <c r="V147" s="227"/>
      <c r="W147" s="78"/>
    </row>
    <row r="148" spans="1:23" ht="19" thickTop="1" thickBot="1">
      <c r="A148" s="207"/>
      <c r="B148" s="239" t="s">
        <v>74</v>
      </c>
      <c r="C148" s="240"/>
      <c r="D148" s="240"/>
      <c r="E148" s="241"/>
      <c r="F148" s="28"/>
      <c r="G148" s="29" t="s">
        <v>46</v>
      </c>
      <c r="H148" s="79"/>
      <c r="I148" s="31"/>
      <c r="J148" s="29" t="s">
        <v>46</v>
      </c>
      <c r="K148" s="80"/>
      <c r="L148" s="32" t="str">
        <f>IF(F148="",IF(I148="","",F148-I148),F148-I148)</f>
        <v/>
      </c>
      <c r="M148" s="33" t="str">
        <f>IF(L148="","",L148*S148)</f>
        <v/>
      </c>
      <c r="N148" s="34"/>
      <c r="O148" s="56"/>
      <c r="P148" s="74"/>
      <c r="Q148" s="75"/>
      <c r="R148" s="38"/>
      <c r="S148" s="81"/>
      <c r="T148" s="82" t="s">
        <v>75</v>
      </c>
      <c r="U148" s="242"/>
      <c r="V148" s="243"/>
    </row>
    <row r="149" spans="1:23" ht="15" customHeight="1" thickTop="1">
      <c r="A149" s="207"/>
      <c r="B149" s="201" t="s">
        <v>76</v>
      </c>
      <c r="C149" s="201"/>
      <c r="D149" s="201"/>
      <c r="E149" s="201"/>
      <c r="F149" s="201"/>
      <c r="G149" s="201"/>
      <c r="H149" s="201"/>
      <c r="I149" s="201"/>
      <c r="J149" s="201"/>
      <c r="K149" s="201"/>
      <c r="L149" s="201"/>
      <c r="M149" s="71" t="str">
        <f>IF(M148=0,"",M148)</f>
        <v/>
      </c>
      <c r="N149" s="34"/>
      <c r="O149" s="11" t="s">
        <v>150</v>
      </c>
      <c r="P149" s="65"/>
      <c r="Q149" s="15"/>
      <c r="R149" s="83"/>
      <c r="S149" s="84"/>
      <c r="T149" s="85"/>
      <c r="U149" s="86"/>
      <c r="V149" s="86"/>
    </row>
    <row r="150" spans="1:23">
      <c r="A150" s="244" t="s">
        <v>77</v>
      </c>
      <c r="B150" s="246"/>
      <c r="C150" s="247"/>
      <c r="D150" s="247"/>
      <c r="E150" s="248"/>
      <c r="F150" s="201" t="s">
        <v>5</v>
      </c>
      <c r="G150" s="201"/>
      <c r="H150" s="201"/>
      <c r="I150" s="202" t="s">
        <v>6</v>
      </c>
      <c r="J150" s="202"/>
      <c r="K150" s="202"/>
      <c r="L150" s="203" t="s">
        <v>7</v>
      </c>
      <c r="M150" s="203" t="s">
        <v>8</v>
      </c>
      <c r="N150" s="22"/>
      <c r="O150" s="205" t="s">
        <v>9</v>
      </c>
      <c r="P150" s="212" t="s">
        <v>10</v>
      </c>
      <c r="Q150" s="212"/>
      <c r="R150" s="205" t="s">
        <v>9</v>
      </c>
      <c r="S150" s="212" t="s">
        <v>11</v>
      </c>
      <c r="T150" s="212"/>
    </row>
    <row r="151" spans="1:23">
      <c r="A151" s="245"/>
      <c r="B151" s="249"/>
      <c r="C151" s="250"/>
      <c r="D151" s="250"/>
      <c r="E151" s="251"/>
      <c r="F151" s="23" t="s">
        <v>12</v>
      </c>
      <c r="G151" s="201" t="s">
        <v>13</v>
      </c>
      <c r="H151" s="23" t="s">
        <v>14</v>
      </c>
      <c r="I151" s="23" t="s">
        <v>12</v>
      </c>
      <c r="J151" s="201" t="s">
        <v>13</v>
      </c>
      <c r="K151" s="23" t="s">
        <v>14</v>
      </c>
      <c r="L151" s="204"/>
      <c r="M151" s="204"/>
      <c r="N151" s="22"/>
      <c r="O151" s="211"/>
      <c r="P151" s="24" t="s">
        <v>12</v>
      </c>
      <c r="Q151" s="213" t="s">
        <v>15</v>
      </c>
      <c r="R151" s="211"/>
      <c r="S151" s="205" t="s">
        <v>12</v>
      </c>
      <c r="T151" s="214" t="s">
        <v>13</v>
      </c>
    </row>
    <row r="152" spans="1:23">
      <c r="A152" s="245"/>
      <c r="B152" s="252"/>
      <c r="C152" s="253"/>
      <c r="D152" s="253"/>
      <c r="E152" s="254"/>
      <c r="F152" s="25" t="s">
        <v>16</v>
      </c>
      <c r="G152" s="201"/>
      <c r="H152" s="25" t="s">
        <v>17</v>
      </c>
      <c r="I152" s="25" t="s">
        <v>18</v>
      </c>
      <c r="J152" s="201"/>
      <c r="K152" s="25" t="s">
        <v>19</v>
      </c>
      <c r="L152" s="26" t="s">
        <v>20</v>
      </c>
      <c r="M152" s="26" t="s">
        <v>21</v>
      </c>
      <c r="N152" s="22"/>
      <c r="O152" s="206"/>
      <c r="P152" s="27" t="s">
        <v>22</v>
      </c>
      <c r="Q152" s="213"/>
      <c r="R152" s="206"/>
      <c r="S152" s="206"/>
      <c r="T152" s="215"/>
    </row>
    <row r="153" spans="1:23" ht="15" customHeight="1">
      <c r="A153" s="245"/>
      <c r="B153" s="208" t="s">
        <v>78</v>
      </c>
      <c r="C153" s="209"/>
      <c r="D153" s="209"/>
      <c r="E153" s="210"/>
      <c r="F153" s="28"/>
      <c r="G153" s="29" t="s">
        <v>39</v>
      </c>
      <c r="H153" s="32" t="str">
        <f t="shared" ref="H153:H171" si="19">IF(F153="","",F153*P153)</f>
        <v/>
      </c>
      <c r="I153" s="28"/>
      <c r="J153" s="29" t="s">
        <v>39</v>
      </c>
      <c r="K153" s="32" t="str">
        <f t="shared" ref="K153:K154" si="20">IF(I153="","",I153*P153)</f>
        <v/>
      </c>
      <c r="L153" s="32" t="str">
        <f>IF(F153="",IF(I153="","",-(I153*P153)),(F153-I153)*P153)</f>
        <v/>
      </c>
      <c r="M153" s="33" t="str">
        <f>IF(L153="","",L153*S153*44/12)</f>
        <v/>
      </c>
      <c r="N153" s="34"/>
      <c r="O153" s="35" t="str">
        <f>IF(P153=$X$46,"","○")</f>
        <v/>
      </c>
      <c r="P153" s="36">
        <v>13.6</v>
      </c>
      <c r="Q153" s="37" t="s">
        <v>40</v>
      </c>
      <c r="R153" s="38"/>
      <c r="S153" s="88">
        <v>0</v>
      </c>
      <c r="T153" s="40" t="s">
        <v>27</v>
      </c>
    </row>
    <row r="154" spans="1:23" ht="15" customHeight="1">
      <c r="A154" s="245"/>
      <c r="B154" s="208" t="s">
        <v>79</v>
      </c>
      <c r="C154" s="209"/>
      <c r="D154" s="209"/>
      <c r="E154" s="210"/>
      <c r="F154" s="28"/>
      <c r="G154" s="29" t="s">
        <v>39</v>
      </c>
      <c r="H154" s="32" t="str">
        <f t="shared" si="19"/>
        <v/>
      </c>
      <c r="I154" s="28"/>
      <c r="J154" s="29" t="s">
        <v>39</v>
      </c>
      <c r="K154" s="32" t="str">
        <f t="shared" si="20"/>
        <v/>
      </c>
      <c r="L154" s="32" t="str">
        <f t="shared" ref="L154" si="21">IF(F154="",IF(I154="","",-(I154*P154)),(F154-I154)*P154)</f>
        <v/>
      </c>
      <c r="M154" s="33" t="str">
        <f t="shared" ref="M154:M164" si="22">IF(L154="","",L154*S154*44/12)</f>
        <v/>
      </c>
      <c r="N154" s="34"/>
      <c r="O154" s="35" t="str">
        <f>IF(P154=$X$47,"","○")</f>
        <v/>
      </c>
      <c r="P154" s="36">
        <v>13.2</v>
      </c>
      <c r="Q154" s="37" t="s">
        <v>40</v>
      </c>
      <c r="R154" s="38"/>
      <c r="S154" s="88">
        <v>0</v>
      </c>
      <c r="T154" s="40" t="s">
        <v>30</v>
      </c>
    </row>
    <row r="155" spans="1:23" ht="15" customHeight="1">
      <c r="A155" s="245"/>
      <c r="B155" s="208" t="s">
        <v>80</v>
      </c>
      <c r="C155" s="209"/>
      <c r="D155" s="209"/>
      <c r="E155" s="210"/>
      <c r="F155" s="28"/>
      <c r="G155" s="29" t="s">
        <v>39</v>
      </c>
      <c r="H155" s="32" t="str">
        <f t="shared" si="19"/>
        <v/>
      </c>
      <c r="I155" s="28"/>
      <c r="J155" s="29" t="s">
        <v>39</v>
      </c>
      <c r="K155" s="32" t="str">
        <f>IF(I155="","",I155*P155)</f>
        <v/>
      </c>
      <c r="L155" s="32" t="str">
        <f>IF(F155="",IF(I155="","",-(I155*P155)),(F155-I155)*P155)</f>
        <v/>
      </c>
      <c r="M155" s="33" t="str">
        <f t="shared" si="22"/>
        <v/>
      </c>
      <c r="N155" s="34"/>
      <c r="O155" s="35" t="str">
        <f>IF(P155=$X$48,"","○")</f>
        <v/>
      </c>
      <c r="P155" s="36">
        <v>17.100000000000001</v>
      </c>
      <c r="Q155" s="37" t="s">
        <v>40</v>
      </c>
      <c r="R155" s="38"/>
      <c r="S155" s="88">
        <v>0</v>
      </c>
      <c r="T155" s="40" t="s">
        <v>30</v>
      </c>
    </row>
    <row r="156" spans="1:23" ht="15" customHeight="1">
      <c r="A156" s="245"/>
      <c r="B156" s="208" t="s">
        <v>81</v>
      </c>
      <c r="C156" s="209"/>
      <c r="D156" s="209"/>
      <c r="E156" s="210"/>
      <c r="F156" s="28"/>
      <c r="G156" s="29" t="s">
        <v>25</v>
      </c>
      <c r="H156" s="32" t="str">
        <f t="shared" si="19"/>
        <v/>
      </c>
      <c r="I156" s="28"/>
      <c r="J156" s="29" t="s">
        <v>25</v>
      </c>
      <c r="K156" s="32" t="str">
        <f t="shared" ref="K156:K171" si="23">IF(I156="","",I156*P156)</f>
        <v/>
      </c>
      <c r="L156" s="32" t="str">
        <f t="shared" ref="L156" si="24">IF(F156="",IF(I156="","",-(I156*P156)),(F156-I156)*P156)</f>
        <v/>
      </c>
      <c r="M156" s="33" t="str">
        <f t="shared" si="22"/>
        <v/>
      </c>
      <c r="N156" s="34"/>
      <c r="O156" s="35" t="str">
        <f>IF(P156=$X$49,"","○")</f>
        <v/>
      </c>
      <c r="P156" s="36">
        <v>23.4</v>
      </c>
      <c r="Q156" s="37" t="s">
        <v>26</v>
      </c>
      <c r="R156" s="38"/>
      <c r="S156" s="88">
        <v>0</v>
      </c>
      <c r="T156" s="40" t="s">
        <v>30</v>
      </c>
    </row>
    <row r="157" spans="1:23" ht="15" customHeight="1">
      <c r="A157" s="245"/>
      <c r="B157" s="208" t="s">
        <v>82</v>
      </c>
      <c r="C157" s="209"/>
      <c r="D157" s="209"/>
      <c r="E157" s="210"/>
      <c r="F157" s="28"/>
      <c r="G157" s="29" t="s">
        <v>25</v>
      </c>
      <c r="H157" s="32" t="str">
        <f t="shared" si="19"/>
        <v/>
      </c>
      <c r="I157" s="28"/>
      <c r="J157" s="29" t="s">
        <v>25</v>
      </c>
      <c r="K157" s="32" t="str">
        <f t="shared" si="23"/>
        <v/>
      </c>
      <c r="L157" s="32" t="str">
        <f>IF(F157="",IF(I157="","",-(I157*P157)),(F157-I157)*P157)</f>
        <v/>
      </c>
      <c r="M157" s="33" t="str">
        <f t="shared" si="22"/>
        <v/>
      </c>
      <c r="N157" s="34"/>
      <c r="O157" s="35" t="str">
        <f>IF(P157=$X$50,"","○")</f>
        <v/>
      </c>
      <c r="P157" s="36">
        <v>35.6</v>
      </c>
      <c r="Q157" s="37" t="s">
        <v>26</v>
      </c>
      <c r="R157" s="38"/>
      <c r="S157" s="88">
        <v>0</v>
      </c>
      <c r="T157" s="40" t="s">
        <v>30</v>
      </c>
    </row>
    <row r="158" spans="1:23" ht="15" customHeight="1">
      <c r="A158" s="245"/>
      <c r="B158" s="208" t="s">
        <v>83</v>
      </c>
      <c r="C158" s="209"/>
      <c r="D158" s="209"/>
      <c r="E158" s="210"/>
      <c r="F158" s="28"/>
      <c r="G158" s="29" t="s">
        <v>46</v>
      </c>
      <c r="H158" s="32" t="str">
        <f t="shared" si="19"/>
        <v/>
      </c>
      <c r="I158" s="28"/>
      <c r="J158" s="29" t="s">
        <v>46</v>
      </c>
      <c r="K158" s="32" t="str">
        <f t="shared" si="23"/>
        <v/>
      </c>
      <c r="L158" s="32" t="str">
        <f t="shared" ref="L158:L163" si="25">IF(F158="",IF(I158="","",-(I158*P158)),(F158-I158)*P158)</f>
        <v/>
      </c>
      <c r="M158" s="33" t="str">
        <f t="shared" si="22"/>
        <v/>
      </c>
      <c r="N158" s="34"/>
      <c r="O158" s="35" t="str">
        <f>IF(P158=$X$51,"","○")</f>
        <v/>
      </c>
      <c r="P158" s="36">
        <v>21.2</v>
      </c>
      <c r="Q158" s="37" t="s">
        <v>47</v>
      </c>
      <c r="R158" s="38"/>
      <c r="S158" s="88">
        <v>0</v>
      </c>
      <c r="T158" s="40" t="s">
        <v>30</v>
      </c>
    </row>
    <row r="159" spans="1:23" ht="15" customHeight="1">
      <c r="A159" s="245"/>
      <c r="B159" s="208" t="s">
        <v>84</v>
      </c>
      <c r="C159" s="209"/>
      <c r="D159" s="209"/>
      <c r="E159" s="210"/>
      <c r="F159" s="28"/>
      <c r="G159" s="29" t="s">
        <v>39</v>
      </c>
      <c r="H159" s="32" t="str">
        <f t="shared" si="19"/>
        <v/>
      </c>
      <c r="I159" s="28"/>
      <c r="J159" s="29" t="s">
        <v>39</v>
      </c>
      <c r="K159" s="32" t="str">
        <f t="shared" si="23"/>
        <v/>
      </c>
      <c r="L159" s="32" t="str">
        <f t="shared" si="25"/>
        <v/>
      </c>
      <c r="M159" s="33" t="str">
        <f t="shared" si="22"/>
        <v/>
      </c>
      <c r="N159" s="34"/>
      <c r="O159" s="35" t="str">
        <f>IF(P159=$X$52,"","○")</f>
        <v/>
      </c>
      <c r="P159" s="36">
        <v>13.2</v>
      </c>
      <c r="Q159" s="37" t="s">
        <v>40</v>
      </c>
      <c r="R159" s="38"/>
      <c r="S159" s="88">
        <v>0</v>
      </c>
      <c r="T159" s="40" t="s">
        <v>30</v>
      </c>
    </row>
    <row r="160" spans="1:23" ht="15" customHeight="1">
      <c r="A160" s="245"/>
      <c r="B160" s="208" t="s">
        <v>85</v>
      </c>
      <c r="C160" s="209"/>
      <c r="D160" s="209"/>
      <c r="E160" s="210"/>
      <c r="F160" s="28"/>
      <c r="G160" s="29" t="s">
        <v>39</v>
      </c>
      <c r="H160" s="32" t="str">
        <f t="shared" si="19"/>
        <v/>
      </c>
      <c r="I160" s="28"/>
      <c r="J160" s="29" t="s">
        <v>39</v>
      </c>
      <c r="K160" s="32" t="str">
        <f t="shared" si="23"/>
        <v/>
      </c>
      <c r="L160" s="32" t="str">
        <f t="shared" si="25"/>
        <v/>
      </c>
      <c r="M160" s="33" t="str">
        <f t="shared" si="22"/>
        <v/>
      </c>
      <c r="N160" s="34"/>
      <c r="O160" s="35" t="str">
        <f>IF(P160=$X$53,"","○")</f>
        <v/>
      </c>
      <c r="P160" s="45">
        <v>18</v>
      </c>
      <c r="Q160" s="37" t="s">
        <v>40</v>
      </c>
      <c r="R160" s="38" t="str">
        <f>IF(S160=$Z$53,"","○")</f>
        <v/>
      </c>
      <c r="S160" s="90">
        <v>1.6199999999999999E-2</v>
      </c>
      <c r="T160" s="40" t="s">
        <v>30</v>
      </c>
    </row>
    <row r="161" spans="1:23" ht="15" customHeight="1">
      <c r="A161" s="245"/>
      <c r="B161" s="208" t="s">
        <v>86</v>
      </c>
      <c r="C161" s="209"/>
      <c r="D161" s="209"/>
      <c r="E161" s="210"/>
      <c r="F161" s="28"/>
      <c r="G161" s="29" t="s">
        <v>39</v>
      </c>
      <c r="H161" s="32" t="str">
        <f t="shared" si="19"/>
        <v/>
      </c>
      <c r="I161" s="28"/>
      <c r="J161" s="29" t="s">
        <v>39</v>
      </c>
      <c r="K161" s="32" t="str">
        <f t="shared" si="23"/>
        <v/>
      </c>
      <c r="L161" s="32" t="str">
        <f t="shared" si="25"/>
        <v/>
      </c>
      <c r="M161" s="33" t="str">
        <f t="shared" si="22"/>
        <v/>
      </c>
      <c r="N161" s="34"/>
      <c r="O161" s="35" t="str">
        <f>IF(P161=$X$54,"","○")</f>
        <v/>
      </c>
      <c r="P161" s="36">
        <v>26.9</v>
      </c>
      <c r="Q161" s="37" t="s">
        <v>40</v>
      </c>
      <c r="R161" s="38" t="str">
        <f>IF(S161=$Z$54,"","○")</f>
        <v/>
      </c>
      <c r="S161" s="90">
        <v>1.66E-2</v>
      </c>
      <c r="T161" s="40" t="s">
        <v>30</v>
      </c>
    </row>
    <row r="162" spans="1:23" ht="15" customHeight="1">
      <c r="A162" s="245"/>
      <c r="B162" s="208" t="s">
        <v>87</v>
      </c>
      <c r="C162" s="209"/>
      <c r="D162" s="209"/>
      <c r="E162" s="210"/>
      <c r="F162" s="28"/>
      <c r="G162" s="29" t="s">
        <v>39</v>
      </c>
      <c r="H162" s="32" t="str">
        <f t="shared" si="19"/>
        <v/>
      </c>
      <c r="I162" s="28"/>
      <c r="J162" s="29" t="s">
        <v>39</v>
      </c>
      <c r="K162" s="32" t="str">
        <f t="shared" si="23"/>
        <v/>
      </c>
      <c r="L162" s="32" t="str">
        <f t="shared" si="25"/>
        <v/>
      </c>
      <c r="M162" s="33" t="str">
        <f t="shared" si="22"/>
        <v/>
      </c>
      <c r="N162" s="34"/>
      <c r="O162" s="35" t="str">
        <f>IF(P162=$X$55,"","○")</f>
        <v/>
      </c>
      <c r="P162" s="36">
        <v>33.200000000000003</v>
      </c>
      <c r="Q162" s="37" t="s">
        <v>40</v>
      </c>
      <c r="R162" s="38" t="str">
        <f>IF(S162=$Z$55,"","○")</f>
        <v/>
      </c>
      <c r="S162" s="90">
        <v>1.35E-2</v>
      </c>
      <c r="T162" s="40" t="s">
        <v>30</v>
      </c>
    </row>
    <row r="163" spans="1:23" ht="15" customHeight="1">
      <c r="A163" s="245"/>
      <c r="B163" s="255" t="s">
        <v>88</v>
      </c>
      <c r="C163" s="256"/>
      <c r="D163" s="256"/>
      <c r="E163" s="257"/>
      <c r="F163" s="28"/>
      <c r="G163" s="29" t="s">
        <v>39</v>
      </c>
      <c r="H163" s="32" t="str">
        <f t="shared" si="19"/>
        <v/>
      </c>
      <c r="I163" s="28"/>
      <c r="J163" s="29" t="s">
        <v>39</v>
      </c>
      <c r="K163" s="32" t="str">
        <f t="shared" si="23"/>
        <v/>
      </c>
      <c r="L163" s="32" t="str">
        <f t="shared" si="25"/>
        <v/>
      </c>
      <c r="M163" s="33" t="str">
        <f t="shared" si="22"/>
        <v/>
      </c>
      <c r="N163" s="34"/>
      <c r="O163" s="35" t="str">
        <f>IF(P163=$X$56,"","○")</f>
        <v/>
      </c>
      <c r="P163" s="36">
        <v>29.3</v>
      </c>
      <c r="Q163" s="37" t="s">
        <v>40</v>
      </c>
      <c r="R163" s="38" t="str">
        <f>IF(S163=$Z$56,"","○")</f>
        <v/>
      </c>
      <c r="S163" s="90">
        <v>2.5700000000000001E-2</v>
      </c>
      <c r="T163" s="40" t="s">
        <v>27</v>
      </c>
    </row>
    <row r="164" spans="1:23" ht="15" customHeight="1">
      <c r="A164" s="245"/>
      <c r="B164" s="255" t="s">
        <v>89</v>
      </c>
      <c r="C164" s="256"/>
      <c r="D164" s="256"/>
      <c r="E164" s="257"/>
      <c r="F164" s="28"/>
      <c r="G164" s="29" t="s">
        <v>39</v>
      </c>
      <c r="H164" s="32" t="str">
        <f t="shared" si="19"/>
        <v/>
      </c>
      <c r="I164" s="28"/>
      <c r="J164" s="29" t="s">
        <v>39</v>
      </c>
      <c r="K164" s="32" t="str">
        <f t="shared" si="23"/>
        <v/>
      </c>
      <c r="L164" s="32" t="str">
        <f>IF(F164="",IF(I164="","",-(I164*P164)),(F164-I164)*P164)</f>
        <v/>
      </c>
      <c r="M164" s="33" t="str">
        <f t="shared" si="22"/>
        <v/>
      </c>
      <c r="N164" s="34"/>
      <c r="O164" s="35" t="str">
        <f>IF(P164=$X$57,"","○")</f>
        <v/>
      </c>
      <c r="P164" s="36">
        <v>29.3</v>
      </c>
      <c r="Q164" s="37" t="s">
        <v>40</v>
      </c>
      <c r="R164" s="38" t="str">
        <f>IF(S164=$Z$57,"","○")</f>
        <v/>
      </c>
      <c r="S164" s="90">
        <v>2.3900000000000001E-2</v>
      </c>
      <c r="T164" s="40" t="s">
        <v>27</v>
      </c>
    </row>
    <row r="165" spans="1:23" ht="15" customHeight="1">
      <c r="A165" s="245"/>
      <c r="B165" s="208" t="s">
        <v>90</v>
      </c>
      <c r="C165" s="209"/>
      <c r="D165" s="209"/>
      <c r="E165" s="210"/>
      <c r="F165" s="28"/>
      <c r="G165" s="29" t="s">
        <v>25</v>
      </c>
      <c r="H165" s="32" t="str">
        <f t="shared" si="19"/>
        <v/>
      </c>
      <c r="I165" s="28"/>
      <c r="J165" s="29" t="s">
        <v>25</v>
      </c>
      <c r="K165" s="32" t="str">
        <f t="shared" si="23"/>
        <v/>
      </c>
      <c r="L165" s="32" t="str">
        <f t="shared" ref="L165" si="26">IF(F165="",IF(I165="","",-(I165*P165)),(F165-I165)*P165)</f>
        <v/>
      </c>
      <c r="M165" s="33" t="str">
        <f>IF(L165="","",L165*S165*44/12)</f>
        <v/>
      </c>
      <c r="N165" s="34"/>
      <c r="O165" s="35" t="str">
        <f>IF(P165=$X$58,"","○")</f>
        <v/>
      </c>
      <c r="P165" s="36">
        <v>40.200000000000003</v>
      </c>
      <c r="Q165" s="37" t="s">
        <v>26</v>
      </c>
      <c r="R165" s="38" t="str">
        <f>IF(S165=$Z$58,"","○")</f>
        <v/>
      </c>
      <c r="S165" s="90">
        <v>1.7899999999999999E-2</v>
      </c>
      <c r="T165" s="40" t="s">
        <v>30</v>
      </c>
    </row>
    <row r="166" spans="1:23" ht="15" customHeight="1">
      <c r="A166" s="245"/>
      <c r="B166" s="208" t="s">
        <v>91</v>
      </c>
      <c r="C166" s="209"/>
      <c r="D166" s="209"/>
      <c r="E166" s="210"/>
      <c r="F166" s="28"/>
      <c r="G166" s="29" t="s">
        <v>46</v>
      </c>
      <c r="H166" s="32" t="str">
        <f t="shared" si="19"/>
        <v/>
      </c>
      <c r="I166" s="28"/>
      <c r="J166" s="29" t="s">
        <v>46</v>
      </c>
      <c r="K166" s="32" t="str">
        <f t="shared" si="23"/>
        <v/>
      </c>
      <c r="L166" s="32" t="str">
        <f>IF(F166="",IF(I166="","",-(I166*P166)),(F166-I166)*P166)</f>
        <v/>
      </c>
      <c r="M166" s="33" t="str">
        <f t="shared" ref="M166" si="27">IF(L166="","",L166*S166*44/12)</f>
        <v/>
      </c>
      <c r="N166" s="34"/>
      <c r="O166" s="35" t="str">
        <f>IF(P166=$X$59,"","○")</f>
        <v/>
      </c>
      <c r="P166" s="36">
        <v>21.2</v>
      </c>
      <c r="Q166" s="37" t="s">
        <v>47</v>
      </c>
      <c r="R166" s="38"/>
      <c r="S166" s="88">
        <v>0</v>
      </c>
      <c r="T166" s="40" t="s">
        <v>30</v>
      </c>
    </row>
    <row r="167" spans="1:23" ht="15" customHeight="1">
      <c r="A167" s="245"/>
      <c r="B167" s="208" t="s">
        <v>92</v>
      </c>
      <c r="C167" s="209"/>
      <c r="D167" s="209"/>
      <c r="E167" s="210"/>
      <c r="F167" s="28"/>
      <c r="G167" s="29" t="s">
        <v>39</v>
      </c>
      <c r="H167" s="32" t="str">
        <f t="shared" si="19"/>
        <v/>
      </c>
      <c r="I167" s="28"/>
      <c r="J167" s="29" t="s">
        <v>39</v>
      </c>
      <c r="K167" s="32" t="str">
        <f t="shared" si="23"/>
        <v/>
      </c>
      <c r="L167" s="32" t="str">
        <f t="shared" ref="L167:L171" si="28">IF(F167="",IF(I167="","",-(I167*P167)),(F167-I167)*P167)</f>
        <v/>
      </c>
      <c r="M167" s="33" t="str">
        <f>IF(L167="","",L167*S167*44/12)</f>
        <v/>
      </c>
      <c r="N167" s="34"/>
      <c r="O167" s="35" t="str">
        <f>IF(P167=$X$60,"","○")</f>
        <v/>
      </c>
      <c r="P167" s="36">
        <v>17.100000000000001</v>
      </c>
      <c r="Q167" s="37" t="s">
        <v>40</v>
      </c>
      <c r="R167" s="38"/>
      <c r="S167" s="88">
        <v>0</v>
      </c>
      <c r="T167" s="40" t="s">
        <v>30</v>
      </c>
    </row>
    <row r="168" spans="1:23" ht="15" customHeight="1">
      <c r="A168" s="245"/>
      <c r="B168" s="208" t="s">
        <v>93</v>
      </c>
      <c r="C168" s="209"/>
      <c r="D168" s="209"/>
      <c r="E168" s="210"/>
      <c r="F168" s="28"/>
      <c r="G168" s="29" t="s">
        <v>39</v>
      </c>
      <c r="H168" s="32" t="str">
        <f t="shared" si="19"/>
        <v/>
      </c>
      <c r="I168" s="28"/>
      <c r="J168" s="29" t="s">
        <v>39</v>
      </c>
      <c r="K168" s="32" t="str">
        <f t="shared" si="23"/>
        <v/>
      </c>
      <c r="L168" s="32" t="str">
        <f t="shared" si="28"/>
        <v/>
      </c>
      <c r="M168" s="33" t="str">
        <f t="shared" ref="M168" si="29">IF(L168="","",L168*S168*44/12)</f>
        <v/>
      </c>
      <c r="N168" s="34"/>
      <c r="O168" s="35" t="str">
        <f>IF(P168=$X$61,"","○")</f>
        <v/>
      </c>
      <c r="P168" s="45">
        <v>142</v>
      </c>
      <c r="Q168" s="37" t="s">
        <v>40</v>
      </c>
      <c r="R168" s="38"/>
      <c r="S168" s="88">
        <v>0</v>
      </c>
      <c r="T168" s="40" t="s">
        <v>30</v>
      </c>
    </row>
    <row r="169" spans="1:23" ht="15" customHeight="1" thickBot="1">
      <c r="A169" s="245"/>
      <c r="B169" s="208" t="s">
        <v>94</v>
      </c>
      <c r="C169" s="209"/>
      <c r="D169" s="209"/>
      <c r="E169" s="210"/>
      <c r="F169" s="28"/>
      <c r="G169" s="29" t="s">
        <v>39</v>
      </c>
      <c r="H169" s="32" t="str">
        <f t="shared" si="19"/>
        <v/>
      </c>
      <c r="I169" s="28"/>
      <c r="J169" s="29" t="s">
        <v>39</v>
      </c>
      <c r="K169" s="32" t="str">
        <f t="shared" si="23"/>
        <v/>
      </c>
      <c r="L169" s="32" t="str">
        <f t="shared" si="28"/>
        <v/>
      </c>
      <c r="M169" s="33" t="str">
        <f>IF(L169="","",L169*S169*44/12)</f>
        <v/>
      </c>
      <c r="N169" s="34"/>
      <c r="O169" s="35" t="str">
        <f>IF(P169=$X$62,"","○")</f>
        <v/>
      </c>
      <c r="P169" s="52">
        <v>22.5</v>
      </c>
      <c r="Q169" s="91" t="s">
        <v>40</v>
      </c>
      <c r="R169" s="38"/>
      <c r="S169" s="92">
        <v>0</v>
      </c>
      <c r="T169" s="93" t="s">
        <v>30</v>
      </c>
    </row>
    <row r="170" spans="1:23" ht="15" customHeight="1">
      <c r="A170" s="245"/>
      <c r="B170" s="264" t="s">
        <v>95</v>
      </c>
      <c r="C170" s="265"/>
      <c r="D170" s="268"/>
      <c r="E170" s="269"/>
      <c r="F170" s="28"/>
      <c r="G170" s="58"/>
      <c r="H170" s="32" t="str">
        <f t="shared" si="19"/>
        <v/>
      </c>
      <c r="I170" s="28"/>
      <c r="J170" s="58"/>
      <c r="K170" s="32" t="str">
        <f t="shared" si="23"/>
        <v/>
      </c>
      <c r="L170" s="32" t="str">
        <f t="shared" si="28"/>
        <v/>
      </c>
      <c r="M170" s="33" t="str">
        <f t="shared" ref="M170:M171" si="30">IF(L170="","",L170*S170*44/12)</f>
        <v/>
      </c>
      <c r="N170" s="94"/>
      <c r="O170" s="95"/>
      <c r="P170" s="60"/>
      <c r="Q170" s="96"/>
      <c r="R170" s="62"/>
      <c r="S170" s="60"/>
      <c r="T170" s="96"/>
      <c r="W170" s="56"/>
    </row>
    <row r="171" spans="1:23" ht="15" customHeight="1" thickBot="1">
      <c r="A171" s="245"/>
      <c r="B171" s="266"/>
      <c r="C171" s="267"/>
      <c r="D171" s="268"/>
      <c r="E171" s="269"/>
      <c r="F171" s="28"/>
      <c r="G171" s="58"/>
      <c r="H171" s="32" t="str">
        <f t="shared" si="19"/>
        <v/>
      </c>
      <c r="I171" s="28"/>
      <c r="J171" s="58"/>
      <c r="K171" s="32" t="str">
        <f t="shared" si="23"/>
        <v/>
      </c>
      <c r="L171" s="32" t="str">
        <f t="shared" si="28"/>
        <v/>
      </c>
      <c r="M171" s="33" t="str">
        <f t="shared" si="30"/>
        <v/>
      </c>
      <c r="N171" s="94"/>
      <c r="O171" s="97"/>
      <c r="P171" s="67"/>
      <c r="Q171" s="98"/>
      <c r="R171" s="65"/>
      <c r="S171" s="67"/>
      <c r="T171" s="98"/>
      <c r="W171" s="56"/>
    </row>
    <row r="172" spans="1:23" ht="15" customHeight="1">
      <c r="A172" s="99"/>
      <c r="B172" s="270" t="s">
        <v>96</v>
      </c>
      <c r="C172" s="271"/>
      <c r="D172" s="271"/>
      <c r="E172" s="271"/>
      <c r="F172" s="271"/>
      <c r="G172" s="271"/>
      <c r="H172" s="271"/>
      <c r="I172" s="271"/>
      <c r="J172" s="271"/>
      <c r="K172" s="271"/>
      <c r="L172" s="272"/>
      <c r="M172" s="71" t="str">
        <f>IF(SUM(M153:M171)=0,"",SUM(M153:M171))</f>
        <v/>
      </c>
      <c r="N172" s="34"/>
      <c r="O172" s="16" t="s">
        <v>151</v>
      </c>
      <c r="P172" s="100"/>
      <c r="Q172" s="73"/>
      <c r="R172" s="65"/>
      <c r="S172" s="100"/>
      <c r="T172" s="73"/>
      <c r="W172" s="56"/>
    </row>
    <row r="173" spans="1:23">
      <c r="A173" s="201" t="s">
        <v>4</v>
      </c>
      <c r="B173" s="201"/>
      <c r="C173" s="201"/>
      <c r="D173" s="201"/>
      <c r="E173" s="201"/>
      <c r="F173" s="261" t="s">
        <v>5</v>
      </c>
      <c r="G173" s="262"/>
      <c r="H173" s="263"/>
      <c r="I173" s="261" t="s">
        <v>6</v>
      </c>
      <c r="J173" s="262"/>
      <c r="K173" s="263"/>
      <c r="L173" s="203" t="s">
        <v>69</v>
      </c>
      <c r="M173" s="220" t="s">
        <v>8</v>
      </c>
      <c r="N173" s="94"/>
      <c r="O173" s="16" t="s">
        <v>152</v>
      </c>
      <c r="P173" s="100"/>
      <c r="R173" s="65"/>
      <c r="S173" s="100"/>
      <c r="T173" s="73"/>
      <c r="W173" s="56"/>
    </row>
    <row r="174" spans="1:23">
      <c r="A174" s="201"/>
      <c r="B174" s="201"/>
      <c r="C174" s="201"/>
      <c r="D174" s="201"/>
      <c r="E174" s="201"/>
      <c r="F174" s="23" t="s">
        <v>12</v>
      </c>
      <c r="G174" s="203" t="s">
        <v>13</v>
      </c>
      <c r="H174" s="259"/>
      <c r="I174" s="26" t="s">
        <v>12</v>
      </c>
      <c r="J174" s="204" t="s">
        <v>13</v>
      </c>
      <c r="K174" s="259"/>
      <c r="L174" s="204"/>
      <c r="M174" s="221"/>
      <c r="N174" s="94"/>
      <c r="O174" s="97"/>
      <c r="P174" s="100"/>
      <c r="Q174" s="101"/>
      <c r="R174" s="65"/>
      <c r="S174" s="100"/>
      <c r="T174" s="73"/>
      <c r="W174" s="56"/>
    </row>
    <row r="175" spans="1:23">
      <c r="A175" s="201"/>
      <c r="B175" s="201"/>
      <c r="C175" s="201"/>
      <c r="D175" s="201"/>
      <c r="E175" s="201"/>
      <c r="F175" s="25" t="s">
        <v>16</v>
      </c>
      <c r="G175" s="258"/>
      <c r="H175" s="260"/>
      <c r="I175" s="102" t="s">
        <v>97</v>
      </c>
      <c r="J175" s="258"/>
      <c r="K175" s="260"/>
      <c r="L175" s="25" t="s">
        <v>98</v>
      </c>
      <c r="M175" s="26" t="s">
        <v>21</v>
      </c>
      <c r="N175" s="94"/>
      <c r="O175" s="77" t="s">
        <v>153</v>
      </c>
      <c r="P175" s="100"/>
      <c r="Q175" s="15"/>
      <c r="R175" s="83"/>
      <c r="S175" s="188"/>
      <c r="T175" s="85"/>
      <c r="W175" s="56"/>
    </row>
    <row r="176" spans="1:23" ht="17" thickBot="1">
      <c r="A176" s="203" t="s">
        <v>99</v>
      </c>
      <c r="B176" s="285" t="s">
        <v>100</v>
      </c>
      <c r="C176" s="273" t="s">
        <v>101</v>
      </c>
      <c r="D176" s="274"/>
      <c r="E176" s="275"/>
      <c r="F176" s="28"/>
      <c r="G176" s="29" t="s">
        <v>103</v>
      </c>
      <c r="H176" s="103"/>
      <c r="I176" s="28"/>
      <c r="J176" s="29" t="s">
        <v>103</v>
      </c>
      <c r="K176" s="104"/>
      <c r="L176" s="30" t="str">
        <f>IF(F176="",IF(I176="","",F176-I176),F176-I176)</f>
        <v/>
      </c>
      <c r="M176" s="71" t="str">
        <f t="shared" ref="M176" si="31">IF(L176="","",L176*S176)</f>
        <v/>
      </c>
      <c r="N176" s="34"/>
      <c r="O176" s="56"/>
      <c r="P176" s="70"/>
      <c r="Q176" s="105"/>
      <c r="R176" s="106" t="str">
        <f>IF(S176=$Z$69,"","○")</f>
        <v/>
      </c>
      <c r="S176" s="107">
        <v>6.54E-2</v>
      </c>
      <c r="T176" s="40" t="s">
        <v>104</v>
      </c>
    </row>
    <row r="177" spans="1:23" ht="17" thickTop="1">
      <c r="A177" s="204"/>
      <c r="B177" s="286"/>
      <c r="C177" s="288" t="s">
        <v>106</v>
      </c>
      <c r="D177" s="289"/>
      <c r="E177" s="290"/>
      <c r="F177" s="28"/>
      <c r="G177" s="29" t="s">
        <v>103</v>
      </c>
      <c r="H177" s="103"/>
      <c r="I177" s="28"/>
      <c r="J177" s="29" t="s">
        <v>103</v>
      </c>
      <c r="K177" s="104"/>
      <c r="L177" s="30" t="str">
        <f>IF(F177="",IF(I177="","",F177-I177),F177-I177)</f>
        <v/>
      </c>
      <c r="M177" s="71" t="str">
        <f>IF(L177="","",L177*S177)</f>
        <v/>
      </c>
      <c r="N177" s="34"/>
      <c r="O177" s="56"/>
      <c r="P177" s="70"/>
      <c r="Q177" s="105"/>
      <c r="R177" s="109"/>
      <c r="S177" s="110"/>
      <c r="T177" s="111" t="s">
        <v>104</v>
      </c>
    </row>
    <row r="178" spans="1:23">
      <c r="A178" s="204"/>
      <c r="B178" s="286"/>
      <c r="C178" s="273" t="s">
        <v>107</v>
      </c>
      <c r="D178" s="274"/>
      <c r="E178" s="275"/>
      <c r="F178" s="28"/>
      <c r="G178" s="29" t="s">
        <v>103</v>
      </c>
      <c r="H178" s="103"/>
      <c r="I178" s="28"/>
      <c r="J178" s="29" t="s">
        <v>103</v>
      </c>
      <c r="K178" s="104"/>
      <c r="L178" s="30" t="str">
        <f t="shared" ref="L178:L180" si="32">IF(F178="",IF(I178="","",F178-I178),F178-I178)</f>
        <v/>
      </c>
      <c r="M178" s="71" t="str">
        <f t="shared" ref="M178:M180" si="33">IF(L178="","",L178*S178)</f>
        <v/>
      </c>
      <c r="N178" s="34"/>
      <c r="O178" s="56"/>
      <c r="P178" s="70"/>
      <c r="Q178" s="105"/>
      <c r="R178" s="109"/>
      <c r="S178" s="113"/>
      <c r="T178" s="111" t="s">
        <v>104</v>
      </c>
    </row>
    <row r="179" spans="1:23">
      <c r="A179" s="204"/>
      <c r="B179" s="286"/>
      <c r="C179" s="273" t="s">
        <v>108</v>
      </c>
      <c r="D179" s="274"/>
      <c r="E179" s="275"/>
      <c r="F179" s="28"/>
      <c r="G179" s="29" t="s">
        <v>103</v>
      </c>
      <c r="H179" s="103"/>
      <c r="I179" s="28"/>
      <c r="J179" s="29" t="s">
        <v>103</v>
      </c>
      <c r="K179" s="104"/>
      <c r="L179" s="30" t="str">
        <f t="shared" si="32"/>
        <v/>
      </c>
      <c r="M179" s="71" t="str">
        <f t="shared" si="33"/>
        <v/>
      </c>
      <c r="N179" s="34"/>
      <c r="O179" s="56"/>
      <c r="P179" s="70"/>
      <c r="Q179" s="105"/>
      <c r="R179" s="109"/>
      <c r="S179" s="113"/>
      <c r="T179" s="111" t="s">
        <v>104</v>
      </c>
    </row>
    <row r="180" spans="1:23" ht="17" thickBot="1">
      <c r="A180" s="204"/>
      <c r="B180" s="287"/>
      <c r="C180" s="273" t="s">
        <v>109</v>
      </c>
      <c r="D180" s="275"/>
      <c r="E180" s="173"/>
      <c r="F180" s="28"/>
      <c r="G180" s="29" t="s">
        <v>103</v>
      </c>
      <c r="H180" s="103"/>
      <c r="I180" s="28"/>
      <c r="J180" s="29" t="s">
        <v>103</v>
      </c>
      <c r="K180" s="104"/>
      <c r="L180" s="30" t="str">
        <f t="shared" si="32"/>
        <v/>
      </c>
      <c r="M180" s="71" t="str">
        <f t="shared" si="33"/>
        <v/>
      </c>
      <c r="N180" s="34"/>
      <c r="O180" s="56"/>
      <c r="P180" s="70"/>
      <c r="Q180" s="105"/>
      <c r="R180" s="109"/>
      <c r="S180" s="115"/>
      <c r="T180" s="111" t="s">
        <v>104</v>
      </c>
    </row>
    <row r="181" spans="1:23" ht="17" thickTop="1">
      <c r="A181" s="204"/>
      <c r="B181" s="285" t="s">
        <v>110</v>
      </c>
      <c r="C181" s="273" t="s">
        <v>111</v>
      </c>
      <c r="D181" s="274"/>
      <c r="E181" s="275"/>
      <c r="F181" s="28"/>
      <c r="G181" s="29" t="s">
        <v>103</v>
      </c>
      <c r="H181" s="103"/>
      <c r="I181" s="28"/>
      <c r="J181" s="29" t="s">
        <v>103</v>
      </c>
      <c r="K181" s="104"/>
      <c r="L181" s="79"/>
      <c r="M181" s="116"/>
      <c r="N181" s="34"/>
      <c r="O181" s="56"/>
      <c r="P181" s="70"/>
      <c r="Q181" s="105"/>
      <c r="R181" s="53"/>
      <c r="S181" s="117">
        <v>0</v>
      </c>
      <c r="T181" s="111" t="s">
        <v>104</v>
      </c>
    </row>
    <row r="182" spans="1:23">
      <c r="A182" s="204"/>
      <c r="B182" s="286"/>
      <c r="C182" s="273" t="s">
        <v>112</v>
      </c>
      <c r="D182" s="274"/>
      <c r="E182" s="275"/>
      <c r="F182" s="28"/>
      <c r="G182" s="29" t="s">
        <v>103</v>
      </c>
      <c r="H182" s="103"/>
      <c r="I182" s="28"/>
      <c r="J182" s="29" t="s">
        <v>103</v>
      </c>
      <c r="K182" s="104"/>
      <c r="L182" s="79"/>
      <c r="M182" s="116"/>
      <c r="N182" s="34"/>
      <c r="O182" s="56"/>
      <c r="P182" s="70"/>
      <c r="Q182" s="105"/>
      <c r="R182" s="106"/>
      <c r="S182" s="119">
        <v>0</v>
      </c>
      <c r="T182" s="111" t="s">
        <v>104</v>
      </c>
    </row>
    <row r="183" spans="1:23">
      <c r="A183" s="204"/>
      <c r="B183" s="286"/>
      <c r="C183" s="273" t="s">
        <v>113</v>
      </c>
      <c r="D183" s="274"/>
      <c r="E183" s="275"/>
      <c r="F183" s="28"/>
      <c r="G183" s="29" t="s">
        <v>103</v>
      </c>
      <c r="H183" s="103"/>
      <c r="I183" s="28"/>
      <c r="J183" s="29" t="s">
        <v>103</v>
      </c>
      <c r="K183" s="104"/>
      <c r="L183" s="79"/>
      <c r="M183" s="116"/>
      <c r="N183" s="34"/>
      <c r="O183" s="56"/>
      <c r="P183" s="70"/>
      <c r="Q183" s="105"/>
      <c r="R183" s="106"/>
      <c r="S183" s="119">
        <v>0</v>
      </c>
      <c r="T183" s="111" t="s">
        <v>104</v>
      </c>
    </row>
    <row r="184" spans="1:23">
      <c r="A184" s="204"/>
      <c r="B184" s="286"/>
      <c r="C184" s="273" t="s">
        <v>114</v>
      </c>
      <c r="D184" s="274"/>
      <c r="E184" s="275"/>
      <c r="F184" s="28"/>
      <c r="G184" s="29" t="s">
        <v>103</v>
      </c>
      <c r="H184" s="103"/>
      <c r="I184" s="28"/>
      <c r="J184" s="29" t="s">
        <v>103</v>
      </c>
      <c r="K184" s="104"/>
      <c r="L184" s="79"/>
      <c r="M184" s="116"/>
      <c r="N184" s="34"/>
      <c r="O184" s="56"/>
      <c r="P184" s="70"/>
      <c r="Q184" s="105"/>
      <c r="R184" s="106"/>
      <c r="S184" s="119">
        <v>0</v>
      </c>
      <c r="T184" s="111" t="s">
        <v>104</v>
      </c>
    </row>
    <row r="185" spans="1:23">
      <c r="A185" s="204"/>
      <c r="B185" s="287"/>
      <c r="C185" s="273" t="s">
        <v>115</v>
      </c>
      <c r="D185" s="275"/>
      <c r="E185" s="173"/>
      <c r="F185" s="28"/>
      <c r="G185" s="29" t="s">
        <v>103</v>
      </c>
      <c r="H185" s="103"/>
      <c r="I185" s="28"/>
      <c r="J185" s="29" t="s">
        <v>103</v>
      </c>
      <c r="K185" s="104"/>
      <c r="L185" s="79"/>
      <c r="M185" s="116"/>
      <c r="N185" s="34"/>
      <c r="O185" s="56"/>
      <c r="P185" s="70"/>
      <c r="Q185" s="105"/>
      <c r="R185" s="106"/>
      <c r="S185" s="120"/>
      <c r="T185" s="111" t="s">
        <v>104</v>
      </c>
    </row>
    <row r="186" spans="1:23">
      <c r="A186" s="258"/>
      <c r="B186" s="201" t="s">
        <v>116</v>
      </c>
      <c r="C186" s="201"/>
      <c r="D186" s="201"/>
      <c r="E186" s="201"/>
      <c r="F186" s="201"/>
      <c r="G186" s="201"/>
      <c r="H186" s="201"/>
      <c r="I186" s="201"/>
      <c r="J186" s="201"/>
      <c r="K186" s="201"/>
      <c r="L186" s="201"/>
      <c r="M186" s="71" t="str">
        <f>IF(SUM(M176:M185)=0,"",SUM(M176:M185))</f>
        <v/>
      </c>
      <c r="N186" s="34"/>
      <c r="O186" s="56"/>
      <c r="P186" s="70"/>
      <c r="Q186" s="105"/>
      <c r="R186" s="65"/>
      <c r="S186" s="121"/>
      <c r="T186" s="122"/>
    </row>
    <row r="187" spans="1:23">
      <c r="A187" s="276" t="s">
        <v>4</v>
      </c>
      <c r="B187" s="277"/>
      <c r="C187" s="277"/>
      <c r="D187" s="277"/>
      <c r="E187" s="278"/>
      <c r="F187" s="261" t="s">
        <v>5</v>
      </c>
      <c r="G187" s="262"/>
      <c r="H187" s="263"/>
      <c r="I187" s="261" t="s">
        <v>6</v>
      </c>
      <c r="J187" s="262"/>
      <c r="K187" s="263"/>
      <c r="L187" s="203" t="s">
        <v>117</v>
      </c>
      <c r="M187" s="220" t="s">
        <v>8</v>
      </c>
      <c r="N187" s="34"/>
      <c r="O187" s="56"/>
      <c r="P187" s="70"/>
      <c r="Q187" s="105"/>
      <c r="R187" s="65"/>
      <c r="S187" s="121"/>
      <c r="T187" s="73"/>
    </row>
    <row r="188" spans="1:23">
      <c r="A188" s="279"/>
      <c r="B188" s="280"/>
      <c r="C188" s="280"/>
      <c r="D188" s="280"/>
      <c r="E188" s="281"/>
      <c r="F188" s="203" t="s">
        <v>12</v>
      </c>
      <c r="G188" s="201" t="s">
        <v>13</v>
      </c>
      <c r="H188" s="319"/>
      <c r="I188" s="203" t="s">
        <v>12</v>
      </c>
      <c r="J188" s="201" t="s">
        <v>13</v>
      </c>
      <c r="K188" s="319"/>
      <c r="L188" s="204"/>
      <c r="M188" s="221"/>
      <c r="N188" s="123"/>
      <c r="O188" s="56" t="s">
        <v>154</v>
      </c>
      <c r="P188" s="70"/>
      <c r="Q188" s="124"/>
      <c r="R188" s="124"/>
      <c r="S188" s="70"/>
      <c r="T188" s="73"/>
    </row>
    <row r="189" spans="1:23">
      <c r="A189" s="279"/>
      <c r="B189" s="280"/>
      <c r="C189" s="280"/>
      <c r="D189" s="280"/>
      <c r="E189" s="281"/>
      <c r="F189" s="204"/>
      <c r="G189" s="201"/>
      <c r="H189" s="319"/>
      <c r="I189" s="204"/>
      <c r="J189" s="201"/>
      <c r="K189" s="319"/>
      <c r="L189" s="204"/>
      <c r="M189" s="221"/>
      <c r="N189" s="123"/>
      <c r="O189" s="314" t="s">
        <v>119</v>
      </c>
      <c r="P189" s="315" t="s">
        <v>120</v>
      </c>
      <c r="Q189" s="315"/>
      <c r="R189" s="317" t="s">
        <v>11</v>
      </c>
      <c r="S189" s="317"/>
      <c r="T189" s="126" t="s">
        <v>121</v>
      </c>
      <c r="U189" s="126" t="s">
        <v>122</v>
      </c>
      <c r="V189" s="127"/>
      <c r="W189" s="128"/>
    </row>
    <row r="190" spans="1:23" ht="17" thickBot="1">
      <c r="A190" s="282"/>
      <c r="B190" s="283"/>
      <c r="C190" s="283"/>
      <c r="D190" s="283"/>
      <c r="E190" s="284"/>
      <c r="F190" s="25" t="s">
        <v>16</v>
      </c>
      <c r="G190" s="201"/>
      <c r="H190" s="319"/>
      <c r="I190" s="102" t="s">
        <v>18</v>
      </c>
      <c r="J190" s="201"/>
      <c r="K190" s="319"/>
      <c r="L190" s="25" t="s">
        <v>123</v>
      </c>
      <c r="M190" s="26" t="s">
        <v>21</v>
      </c>
      <c r="N190" s="22"/>
      <c r="O190" s="314"/>
      <c r="P190" s="316"/>
      <c r="Q190" s="316"/>
      <c r="R190" s="316" t="s">
        <v>124</v>
      </c>
      <c r="S190" s="316"/>
      <c r="T190" s="129" t="s">
        <v>125</v>
      </c>
      <c r="U190" s="130" t="s">
        <v>126</v>
      </c>
      <c r="V190" s="127"/>
      <c r="W190" s="128"/>
    </row>
    <row r="191" spans="1:23" ht="18" customHeight="1" thickTop="1">
      <c r="A191" s="244" t="s">
        <v>127</v>
      </c>
      <c r="B191" s="292" t="s">
        <v>118</v>
      </c>
      <c r="C191" s="293"/>
      <c r="D191" s="293"/>
      <c r="E191" s="294"/>
      <c r="F191" s="301" t="str">
        <f>T195</f>
        <v/>
      </c>
      <c r="G191" s="304" t="s">
        <v>128</v>
      </c>
      <c r="H191" s="307"/>
      <c r="I191" s="307"/>
      <c r="J191" s="304" t="s">
        <v>128</v>
      </c>
      <c r="K191" s="307"/>
      <c r="L191" s="334" t="str">
        <f>IF(F191="","",F191)</f>
        <v/>
      </c>
      <c r="M191" s="337" t="str">
        <f>IF(U195=0,"",U195)</f>
        <v/>
      </c>
      <c r="N191" s="34"/>
      <c r="O191" s="131">
        <v>1</v>
      </c>
      <c r="P191" s="340"/>
      <c r="Q191" s="341"/>
      <c r="R191" s="342"/>
      <c r="S191" s="342"/>
      <c r="T191" s="132"/>
      <c r="U191" s="133" t="str">
        <f>IF($R191="","",$R191*10^3*T191)</f>
        <v/>
      </c>
      <c r="V191" s="134"/>
      <c r="W191" s="135"/>
    </row>
    <row r="192" spans="1:23" ht="17.5">
      <c r="A192" s="245"/>
      <c r="B192" s="295"/>
      <c r="C192" s="296"/>
      <c r="D192" s="296"/>
      <c r="E192" s="297"/>
      <c r="F192" s="302"/>
      <c r="G192" s="305"/>
      <c r="H192" s="308"/>
      <c r="I192" s="308"/>
      <c r="J192" s="305"/>
      <c r="K192" s="308"/>
      <c r="L192" s="335"/>
      <c r="M192" s="338"/>
      <c r="N192" s="34"/>
      <c r="O192" s="131">
        <v>2</v>
      </c>
      <c r="P192" s="343"/>
      <c r="Q192" s="344"/>
      <c r="R192" s="345"/>
      <c r="S192" s="345"/>
      <c r="T192" s="138"/>
      <c r="U192" s="133" t="str">
        <f>IF($R192="","",$R192*10^3*T192)</f>
        <v/>
      </c>
      <c r="V192" s="134"/>
      <c r="W192" s="135"/>
    </row>
    <row r="193" spans="1:23" ht="17.5">
      <c r="A193" s="245"/>
      <c r="B193" s="295"/>
      <c r="C193" s="296"/>
      <c r="D193" s="296"/>
      <c r="E193" s="297"/>
      <c r="F193" s="302"/>
      <c r="G193" s="305"/>
      <c r="H193" s="308"/>
      <c r="I193" s="308"/>
      <c r="J193" s="305"/>
      <c r="K193" s="308"/>
      <c r="L193" s="335"/>
      <c r="M193" s="338"/>
      <c r="N193" s="34"/>
      <c r="O193" s="131">
        <v>3</v>
      </c>
      <c r="P193" s="343"/>
      <c r="Q193" s="344"/>
      <c r="R193" s="345"/>
      <c r="S193" s="345"/>
      <c r="T193" s="138"/>
      <c r="U193" s="133" t="str">
        <f>IF($R193="","",$R193*10^3*T193)</f>
        <v/>
      </c>
      <c r="V193" s="134"/>
      <c r="W193" s="135"/>
    </row>
    <row r="194" spans="1:23" ht="18" thickBot="1">
      <c r="A194" s="245"/>
      <c r="B194" s="295"/>
      <c r="C194" s="296"/>
      <c r="D194" s="296"/>
      <c r="E194" s="297"/>
      <c r="F194" s="302"/>
      <c r="G194" s="305"/>
      <c r="H194" s="308"/>
      <c r="I194" s="308"/>
      <c r="J194" s="305"/>
      <c r="K194" s="308"/>
      <c r="L194" s="335"/>
      <c r="M194" s="338"/>
      <c r="N194" s="34"/>
      <c r="O194" s="131">
        <v>4</v>
      </c>
      <c r="P194" s="320"/>
      <c r="Q194" s="321"/>
      <c r="R194" s="322"/>
      <c r="S194" s="322"/>
      <c r="T194" s="139"/>
      <c r="U194" s="140" t="str">
        <f>IF($R194="","",$R194*10^3*T194)</f>
        <v/>
      </c>
      <c r="V194" s="134"/>
      <c r="W194" s="135"/>
    </row>
    <row r="195" spans="1:23" ht="17" thickTop="1">
      <c r="A195" s="245"/>
      <c r="B195" s="295"/>
      <c r="C195" s="296"/>
      <c r="D195" s="296"/>
      <c r="E195" s="297"/>
      <c r="F195" s="302"/>
      <c r="G195" s="305"/>
      <c r="H195" s="308"/>
      <c r="I195" s="308"/>
      <c r="J195" s="305"/>
      <c r="K195" s="308"/>
      <c r="L195" s="335"/>
      <c r="M195" s="338"/>
      <c r="N195" s="34"/>
      <c r="O195" s="141"/>
      <c r="P195" s="323" t="s">
        <v>129</v>
      </c>
      <c r="Q195" s="323"/>
      <c r="R195" s="324"/>
      <c r="S195" s="325"/>
      <c r="T195" s="142" t="str">
        <f>IF(T191="","",SUM(T191:T194))</f>
        <v/>
      </c>
      <c r="U195" s="143" t="str">
        <f>IF(U191="","",SUM(U191:U194))</f>
        <v/>
      </c>
      <c r="V195" s="134"/>
      <c r="W195" s="135"/>
    </row>
    <row r="196" spans="1:23">
      <c r="A196" s="245"/>
      <c r="B196" s="295"/>
      <c r="C196" s="296"/>
      <c r="D196" s="296"/>
      <c r="E196" s="297"/>
      <c r="F196" s="302"/>
      <c r="G196" s="305"/>
      <c r="H196" s="308"/>
      <c r="I196" s="308"/>
      <c r="J196" s="305"/>
      <c r="K196" s="308"/>
      <c r="L196" s="335"/>
      <c r="M196" s="338"/>
      <c r="N196" s="34"/>
      <c r="O196" s="372" t="s">
        <v>155</v>
      </c>
      <c r="P196" s="372"/>
      <c r="Q196" s="373"/>
      <c r="R196" s="330" t="s">
        <v>131</v>
      </c>
      <c r="S196" s="331"/>
      <c r="T196" s="144"/>
      <c r="U196" s="145"/>
      <c r="V196" s="135"/>
      <c r="W196" s="135"/>
    </row>
    <row r="197" spans="1:23" ht="17" thickBot="1">
      <c r="A197" s="245"/>
      <c r="B197" s="298"/>
      <c r="C197" s="299"/>
      <c r="D197" s="299"/>
      <c r="E197" s="300"/>
      <c r="F197" s="303"/>
      <c r="G197" s="306"/>
      <c r="H197" s="309"/>
      <c r="I197" s="309"/>
      <c r="J197" s="306"/>
      <c r="K197" s="309"/>
      <c r="L197" s="336"/>
      <c r="M197" s="339"/>
      <c r="N197" s="34"/>
      <c r="O197" s="374"/>
      <c r="P197" s="374"/>
      <c r="Q197" s="375"/>
      <c r="R197" s="332" t="s">
        <v>132</v>
      </c>
      <c r="S197" s="333"/>
      <c r="T197" s="146"/>
      <c r="U197" s="147"/>
      <c r="V197" s="135"/>
      <c r="W197" s="135"/>
    </row>
    <row r="198" spans="1:23" ht="21" customHeight="1" thickTop="1">
      <c r="A198" s="245"/>
      <c r="B198" s="310" t="s">
        <v>133</v>
      </c>
      <c r="C198" s="273" t="s">
        <v>134</v>
      </c>
      <c r="D198" s="274"/>
      <c r="E198" s="275"/>
      <c r="F198" s="148"/>
      <c r="G198" s="149" t="s">
        <v>128</v>
      </c>
      <c r="H198" s="150"/>
      <c r="I198" s="151"/>
      <c r="J198" s="149" t="s">
        <v>128</v>
      </c>
      <c r="K198" s="150"/>
      <c r="L198" s="152" t="str">
        <f>IF(F198="","",F198)</f>
        <v/>
      </c>
      <c r="M198" s="153" t="str">
        <f t="shared" ref="M198:M201" si="34">IF($L198="","",$L198*$R198*10^3)</f>
        <v/>
      </c>
      <c r="N198" s="34"/>
      <c r="O198" s="189" t="s">
        <v>156</v>
      </c>
      <c r="P198" s="190"/>
      <c r="Q198" s="191"/>
      <c r="R198" s="361"/>
      <c r="S198" s="362"/>
      <c r="T198" s="154"/>
      <c r="U198" s="147"/>
      <c r="V198" s="135"/>
      <c r="W198" s="135"/>
    </row>
    <row r="199" spans="1:23" ht="21" customHeight="1">
      <c r="A199" s="245"/>
      <c r="B199" s="311"/>
      <c r="C199" s="288" t="s">
        <v>135</v>
      </c>
      <c r="D199" s="289"/>
      <c r="E199" s="290"/>
      <c r="F199" s="148"/>
      <c r="G199" s="155" t="s">
        <v>128</v>
      </c>
      <c r="H199" s="156"/>
      <c r="I199" s="157"/>
      <c r="J199" s="155" t="s">
        <v>128</v>
      </c>
      <c r="K199" s="156"/>
      <c r="L199" s="158" t="str">
        <f>IF(F199="","",F199)</f>
        <v/>
      </c>
      <c r="M199" s="159" t="str">
        <f t="shared" si="34"/>
        <v/>
      </c>
      <c r="N199" s="34"/>
      <c r="O199" s="189" t="s">
        <v>157</v>
      </c>
      <c r="P199" s="190"/>
      <c r="Q199" s="191"/>
      <c r="R199" s="363"/>
      <c r="S199" s="364"/>
      <c r="T199" s="154"/>
      <c r="U199" s="147"/>
      <c r="V199" s="135"/>
      <c r="W199" s="135"/>
    </row>
    <row r="200" spans="1:23" ht="23" customHeight="1">
      <c r="A200" s="245"/>
      <c r="B200" s="311"/>
      <c r="C200" s="365" t="s">
        <v>137</v>
      </c>
      <c r="D200" s="365"/>
      <c r="E200" s="365"/>
      <c r="F200" s="28"/>
      <c r="G200" s="29" t="s">
        <v>128</v>
      </c>
      <c r="H200" s="103"/>
      <c r="I200" s="160"/>
      <c r="J200" s="29" t="s">
        <v>128</v>
      </c>
      <c r="K200" s="104"/>
      <c r="L200" s="30" t="str">
        <f>IF(F200="","",F200)</f>
        <v/>
      </c>
      <c r="M200" s="161" t="str">
        <f t="shared" si="34"/>
        <v/>
      </c>
      <c r="N200" s="34"/>
      <c r="O200" s="189" t="s">
        <v>158</v>
      </c>
      <c r="P200" s="192"/>
      <c r="Q200" s="193"/>
      <c r="R200" s="363"/>
      <c r="S200" s="364"/>
      <c r="T200" s="154"/>
      <c r="U200" s="135"/>
      <c r="V200" s="135"/>
      <c r="W200" s="135"/>
    </row>
    <row r="201" spans="1:23" ht="21" customHeight="1" thickBot="1">
      <c r="A201" s="245"/>
      <c r="B201" s="312"/>
      <c r="C201" s="208" t="s">
        <v>115</v>
      </c>
      <c r="D201" s="210"/>
      <c r="E201" s="162"/>
      <c r="F201" s="28"/>
      <c r="G201" s="29" t="s">
        <v>128</v>
      </c>
      <c r="H201" s="103"/>
      <c r="I201" s="160"/>
      <c r="J201" s="29" t="s">
        <v>128</v>
      </c>
      <c r="K201" s="104"/>
      <c r="L201" s="30" t="str">
        <f>IF(F201="","",F201)</f>
        <v/>
      </c>
      <c r="M201" s="161" t="str">
        <f t="shared" si="34"/>
        <v/>
      </c>
      <c r="N201" s="34"/>
      <c r="O201" s="189" t="s">
        <v>159</v>
      </c>
      <c r="P201" s="190"/>
      <c r="Q201" s="194"/>
      <c r="R201" s="356"/>
      <c r="S201" s="357"/>
      <c r="T201" s="154"/>
      <c r="U201" s="56"/>
      <c r="V201" s="135"/>
      <c r="W201" s="135"/>
    </row>
    <row r="202" spans="1:23" ht="21" customHeight="1" thickTop="1">
      <c r="A202" s="245"/>
      <c r="B202" s="310" t="s">
        <v>139</v>
      </c>
      <c r="C202" s="219" t="s">
        <v>140</v>
      </c>
      <c r="D202" s="219"/>
      <c r="E202" s="219"/>
      <c r="F202" s="31"/>
      <c r="G202" s="29" t="s">
        <v>128</v>
      </c>
      <c r="H202" s="103"/>
      <c r="I202" s="31"/>
      <c r="J202" s="29" t="s">
        <v>128</v>
      </c>
      <c r="K202" s="104"/>
      <c r="L202" s="163"/>
      <c r="M202" s="164"/>
      <c r="N202" s="34"/>
      <c r="O202" s="165" t="s">
        <v>140</v>
      </c>
      <c r="P202" s="166"/>
      <c r="Q202" s="167"/>
      <c r="R202" s="358">
        <v>0</v>
      </c>
      <c r="S202" s="359"/>
      <c r="T202" s="73"/>
      <c r="U202" s="56"/>
      <c r="V202" s="360"/>
      <c r="W202" s="360"/>
    </row>
    <row r="203" spans="1:23" ht="21" customHeight="1">
      <c r="A203" s="245"/>
      <c r="B203" s="311"/>
      <c r="C203" s="219" t="s">
        <v>141</v>
      </c>
      <c r="D203" s="219"/>
      <c r="E203" s="219"/>
      <c r="F203" s="31"/>
      <c r="G203" s="29" t="s">
        <v>128</v>
      </c>
      <c r="H203" s="103"/>
      <c r="I203" s="31"/>
      <c r="J203" s="29" t="s">
        <v>128</v>
      </c>
      <c r="K203" s="104"/>
      <c r="L203" s="163"/>
      <c r="M203" s="164"/>
      <c r="N203" s="34"/>
      <c r="O203" s="165" t="s">
        <v>141</v>
      </c>
      <c r="P203" s="166"/>
      <c r="Q203" s="167"/>
      <c r="R203" s="346">
        <v>0</v>
      </c>
      <c r="S203" s="347"/>
      <c r="T203" s="73"/>
      <c r="U203" s="56"/>
      <c r="V203" s="135"/>
      <c r="W203" s="135"/>
    </row>
    <row r="204" spans="1:23" ht="21" customHeight="1">
      <c r="A204" s="245"/>
      <c r="B204" s="311"/>
      <c r="C204" s="219" t="s">
        <v>111</v>
      </c>
      <c r="D204" s="219"/>
      <c r="E204" s="219"/>
      <c r="F204" s="31"/>
      <c r="G204" s="29" t="s">
        <v>128</v>
      </c>
      <c r="H204" s="103"/>
      <c r="I204" s="31"/>
      <c r="J204" s="29" t="s">
        <v>128</v>
      </c>
      <c r="K204" s="104"/>
      <c r="L204" s="163"/>
      <c r="M204" s="164"/>
      <c r="N204" s="34"/>
      <c r="O204" s="165" t="s">
        <v>111</v>
      </c>
      <c r="P204" s="166"/>
      <c r="Q204" s="167"/>
      <c r="R204" s="346">
        <v>0</v>
      </c>
      <c r="S204" s="347"/>
      <c r="T204" s="73"/>
      <c r="U204" s="56"/>
      <c r="V204" s="135"/>
      <c r="W204" s="135"/>
    </row>
    <row r="205" spans="1:23" ht="21" customHeight="1">
      <c r="A205" s="245"/>
      <c r="B205" s="311"/>
      <c r="C205" s="219" t="s">
        <v>142</v>
      </c>
      <c r="D205" s="219"/>
      <c r="E205" s="219"/>
      <c r="F205" s="31"/>
      <c r="G205" s="29" t="s">
        <v>128</v>
      </c>
      <c r="H205" s="103"/>
      <c r="I205" s="31"/>
      <c r="J205" s="29" t="s">
        <v>128</v>
      </c>
      <c r="K205" s="104"/>
      <c r="L205" s="163"/>
      <c r="M205" s="164"/>
      <c r="N205" s="34"/>
      <c r="O205" s="165" t="s">
        <v>142</v>
      </c>
      <c r="P205" s="166"/>
      <c r="Q205" s="167"/>
      <c r="R205" s="346">
        <v>0</v>
      </c>
      <c r="S205" s="347"/>
      <c r="T205" s="73"/>
      <c r="U205" s="56"/>
      <c r="V205" s="56"/>
    </row>
    <row r="206" spans="1:23" ht="21" customHeight="1">
      <c r="A206" s="245"/>
      <c r="B206" s="311"/>
      <c r="C206" s="348" t="s">
        <v>143</v>
      </c>
      <c r="D206" s="348"/>
      <c r="E206" s="348"/>
      <c r="F206" s="31"/>
      <c r="G206" s="155" t="s">
        <v>128</v>
      </c>
      <c r="H206" s="168"/>
      <c r="I206" s="31"/>
      <c r="J206" s="155" t="s">
        <v>128</v>
      </c>
      <c r="K206" s="169"/>
      <c r="L206" s="163"/>
      <c r="M206" s="164"/>
      <c r="N206" s="34"/>
      <c r="O206" s="170" t="s">
        <v>144</v>
      </c>
      <c r="P206" s="171"/>
      <c r="Q206" s="172"/>
      <c r="R206" s="349"/>
      <c r="S206" s="350"/>
      <c r="T206" s="73"/>
      <c r="U206" s="56"/>
    </row>
    <row r="207" spans="1:23" ht="21" customHeight="1">
      <c r="A207" s="245"/>
      <c r="B207" s="312"/>
      <c r="C207" s="351" t="s">
        <v>115</v>
      </c>
      <c r="D207" s="352"/>
      <c r="E207" s="173"/>
      <c r="F207" s="31"/>
      <c r="G207" s="155" t="s">
        <v>128</v>
      </c>
      <c r="H207" s="168"/>
      <c r="I207" s="31"/>
      <c r="J207" s="155" t="s">
        <v>128</v>
      </c>
      <c r="K207" s="169"/>
      <c r="L207" s="163"/>
      <c r="M207" s="164"/>
      <c r="N207" s="34"/>
      <c r="O207" s="170" t="s">
        <v>145</v>
      </c>
      <c r="P207" s="171"/>
      <c r="Q207" s="172"/>
      <c r="R207" s="349"/>
      <c r="S207" s="350"/>
      <c r="T207" s="73"/>
      <c r="U207" s="56"/>
    </row>
    <row r="208" spans="1:23" ht="17" thickBot="1">
      <c r="A208" s="291"/>
      <c r="B208" s="201" t="s">
        <v>146</v>
      </c>
      <c r="C208" s="201"/>
      <c r="D208" s="201"/>
      <c r="E208" s="201"/>
      <c r="F208" s="201"/>
      <c r="G208" s="201"/>
      <c r="H208" s="201"/>
      <c r="I208" s="201"/>
      <c r="J208" s="201"/>
      <c r="K208" s="201"/>
      <c r="L208" s="201"/>
      <c r="M208" s="174" t="str">
        <f>IF(SUM(M191:M207)=0,"",SUM(M191:M207))</f>
        <v/>
      </c>
      <c r="N208" s="10"/>
      <c r="O208" s="175"/>
      <c r="P208" s="176"/>
      <c r="Q208" s="77"/>
      <c r="R208" s="177"/>
      <c r="S208" s="178"/>
      <c r="T208" s="128"/>
      <c r="U208" s="56"/>
    </row>
    <row r="209" spans="1:21" ht="17" thickBot="1">
      <c r="A209" s="261" t="s">
        <v>147</v>
      </c>
      <c r="B209" s="262"/>
      <c r="C209" s="262"/>
      <c r="D209" s="262"/>
      <c r="E209" s="262"/>
      <c r="F209" s="262"/>
      <c r="G209" s="262"/>
      <c r="H209" s="262"/>
      <c r="I209" s="262"/>
      <c r="J209" s="262"/>
      <c r="K209" s="262"/>
      <c r="L209" s="366"/>
      <c r="M209" s="179" t="str">
        <f>IF(SUM(M144,M149,M172,M186,M208)=0,"",SUM(M144,M149,M172,M186,M208))</f>
        <v/>
      </c>
      <c r="N209" s="10"/>
      <c r="O209" s="77" t="s">
        <v>160</v>
      </c>
      <c r="P209" s="97"/>
      <c r="Q209" s="15"/>
      <c r="S209" s="180"/>
      <c r="T209" s="22"/>
      <c r="U209" s="56"/>
    </row>
    <row r="210" spans="1:21">
      <c r="A210" s="181"/>
      <c r="B210" s="182"/>
      <c r="C210" s="183"/>
      <c r="D210" s="183"/>
      <c r="E210" s="183"/>
      <c r="F210" s="183"/>
      <c r="G210" s="181"/>
      <c r="H210" s="181"/>
      <c r="I210" s="181"/>
      <c r="J210" s="181"/>
      <c r="K210" s="181"/>
      <c r="L210" s="181"/>
      <c r="M210" s="184"/>
      <c r="N210" s="10"/>
      <c r="O210" s="101" t="s">
        <v>161</v>
      </c>
      <c r="Q210" s="15"/>
    </row>
    <row r="211" spans="1:21">
      <c r="A211" s="185"/>
      <c r="B211" s="367" t="s">
        <v>148</v>
      </c>
      <c r="C211" s="367"/>
      <c r="D211" s="367"/>
      <c r="E211" s="367"/>
      <c r="F211" s="367"/>
      <c r="G211" s="367" t="str">
        <f>IF(P191="","",""&amp;$P191&amp;" "&amp;$R191&amp;"　"&amp;$P192&amp;" "&amp;$R192&amp;"　"&amp;$P193&amp;" "&amp;$R193&amp;"　"&amp;$P194&amp;" "&amp;$R194&amp;"")</f>
        <v/>
      </c>
      <c r="H211" s="367"/>
      <c r="I211" s="367"/>
      <c r="J211" s="367"/>
      <c r="K211" s="367"/>
      <c r="L211" s="367"/>
      <c r="M211" s="367"/>
      <c r="N211" s="10"/>
      <c r="O211" s="77" t="s">
        <v>162</v>
      </c>
      <c r="Q211" s="15"/>
    </row>
    <row r="212" spans="1:21">
      <c r="A212" s="186"/>
      <c r="B212" s="368"/>
      <c r="C212" s="368"/>
      <c r="D212" s="368"/>
      <c r="E212" s="368"/>
      <c r="F212" s="368"/>
      <c r="G212" s="368"/>
      <c r="H212" s="368"/>
      <c r="I212" s="368"/>
      <c r="J212" s="368"/>
      <c r="K212" s="368"/>
      <c r="L212" s="368"/>
      <c r="M212" s="368"/>
    </row>
    <row r="213" spans="1:21">
      <c r="A213" s="186"/>
      <c r="B213" s="368"/>
      <c r="C213" s="368"/>
      <c r="D213" s="368"/>
      <c r="E213" s="368"/>
      <c r="F213" s="368"/>
      <c r="G213" s="368"/>
      <c r="H213" s="368"/>
      <c r="I213" s="368"/>
      <c r="J213" s="368"/>
      <c r="K213" s="368"/>
      <c r="L213" s="368"/>
      <c r="M213" s="368"/>
    </row>
    <row r="214" spans="1:21" ht="9.75" customHeight="1">
      <c r="A214" s="186"/>
      <c r="B214" s="187"/>
      <c r="C214" s="187"/>
      <c r="D214" s="187"/>
      <c r="E214" s="187"/>
      <c r="F214" s="187"/>
      <c r="G214" s="187"/>
      <c r="H214" s="187"/>
      <c r="I214" s="187"/>
      <c r="J214" s="187"/>
      <c r="K214" s="187"/>
      <c r="L214" s="187"/>
      <c r="M214" s="187"/>
    </row>
    <row r="215" spans="1:21" ht="19">
      <c r="A215" s="1"/>
      <c r="B215" s="2" t="s">
        <v>0</v>
      </c>
      <c r="C215" s="2"/>
      <c r="D215" s="2"/>
      <c r="E215" s="2"/>
      <c r="F215" s="2"/>
      <c r="G215" s="3"/>
      <c r="H215" s="3"/>
      <c r="I215" s="3"/>
      <c r="J215" s="3"/>
      <c r="K215" s="3"/>
      <c r="L215" s="4"/>
      <c r="M215" s="4"/>
      <c r="N215" s="5" t="s">
        <v>149</v>
      </c>
    </row>
    <row r="216" spans="1:21">
      <c r="A216" s="8"/>
      <c r="B216" s="8"/>
      <c r="C216" s="8"/>
      <c r="D216" s="8"/>
      <c r="E216" s="8"/>
      <c r="F216" s="8"/>
      <c r="G216" s="9"/>
      <c r="H216" s="9"/>
      <c r="I216" s="9"/>
      <c r="J216" s="9"/>
      <c r="K216" s="9"/>
      <c r="L216" s="4"/>
      <c r="M216" s="4"/>
      <c r="N216" s="10"/>
      <c r="O216" s="11" t="s">
        <v>150</v>
      </c>
    </row>
    <row r="217" spans="1:21">
      <c r="A217" s="8"/>
      <c r="B217" s="12" t="s">
        <v>1</v>
      </c>
      <c r="C217" s="13">
        <f>C110</f>
        <v>0</v>
      </c>
      <c r="D217" s="14" t="s">
        <v>2</v>
      </c>
      <c r="F217" s="12" t="s">
        <v>3</v>
      </c>
      <c r="G217" s="198"/>
      <c r="H217" s="199"/>
      <c r="I217" s="199"/>
      <c r="J217" s="199"/>
      <c r="K217" s="199"/>
      <c r="L217" s="200"/>
      <c r="M217" s="4"/>
      <c r="N217" s="10"/>
      <c r="O217" s="16" t="s">
        <v>151</v>
      </c>
    </row>
    <row r="218" spans="1:21">
      <c r="A218" s="17"/>
      <c r="B218" s="18"/>
      <c r="C218" s="19"/>
      <c r="D218" s="19"/>
      <c r="E218" s="17"/>
      <c r="F218" s="19"/>
      <c r="G218" s="20"/>
      <c r="H218" s="20"/>
      <c r="I218" s="20"/>
      <c r="J218" s="20"/>
      <c r="K218" s="20"/>
      <c r="L218" s="21"/>
      <c r="M218" s="21"/>
      <c r="N218" s="10"/>
      <c r="O218" s="16" t="s">
        <v>152</v>
      </c>
    </row>
    <row r="219" spans="1:21" ht="15" customHeight="1">
      <c r="A219" s="201" t="s">
        <v>4</v>
      </c>
      <c r="B219" s="201"/>
      <c r="C219" s="201"/>
      <c r="D219" s="201"/>
      <c r="E219" s="201"/>
      <c r="F219" s="201" t="s">
        <v>5</v>
      </c>
      <c r="G219" s="201"/>
      <c r="H219" s="201"/>
      <c r="I219" s="202" t="s">
        <v>6</v>
      </c>
      <c r="J219" s="202"/>
      <c r="K219" s="202"/>
      <c r="L219" s="203" t="s">
        <v>7</v>
      </c>
      <c r="M219" s="203" t="s">
        <v>8</v>
      </c>
      <c r="N219" s="22"/>
      <c r="O219" s="205" t="s">
        <v>9</v>
      </c>
      <c r="P219" s="212" t="s">
        <v>10</v>
      </c>
      <c r="Q219" s="212"/>
      <c r="R219" s="205" t="s">
        <v>9</v>
      </c>
      <c r="S219" s="212" t="s">
        <v>11</v>
      </c>
      <c r="T219" s="212"/>
    </row>
    <row r="220" spans="1:21" ht="15" customHeight="1">
      <c r="A220" s="201"/>
      <c r="B220" s="201"/>
      <c r="C220" s="201"/>
      <c r="D220" s="201"/>
      <c r="E220" s="201"/>
      <c r="F220" s="23" t="s">
        <v>12</v>
      </c>
      <c r="G220" s="201" t="s">
        <v>13</v>
      </c>
      <c r="H220" s="23" t="s">
        <v>14</v>
      </c>
      <c r="I220" s="23" t="s">
        <v>12</v>
      </c>
      <c r="J220" s="201" t="s">
        <v>13</v>
      </c>
      <c r="K220" s="23" t="s">
        <v>14</v>
      </c>
      <c r="L220" s="204"/>
      <c r="M220" s="204"/>
      <c r="N220" s="22"/>
      <c r="O220" s="211"/>
      <c r="P220" s="24" t="s">
        <v>12</v>
      </c>
      <c r="Q220" s="213" t="s">
        <v>15</v>
      </c>
      <c r="R220" s="211"/>
      <c r="S220" s="205" t="s">
        <v>12</v>
      </c>
      <c r="T220" s="214" t="s">
        <v>13</v>
      </c>
    </row>
    <row r="221" spans="1:21" ht="15" customHeight="1">
      <c r="A221" s="201"/>
      <c r="B221" s="201"/>
      <c r="C221" s="201"/>
      <c r="D221" s="201"/>
      <c r="E221" s="201"/>
      <c r="F221" s="25" t="s">
        <v>16</v>
      </c>
      <c r="G221" s="201"/>
      <c r="H221" s="25" t="s">
        <v>17</v>
      </c>
      <c r="I221" s="25" t="s">
        <v>18</v>
      </c>
      <c r="J221" s="201"/>
      <c r="K221" s="25" t="s">
        <v>19</v>
      </c>
      <c r="L221" s="26" t="s">
        <v>20</v>
      </c>
      <c r="M221" s="26" t="s">
        <v>21</v>
      </c>
      <c r="N221" s="22"/>
      <c r="O221" s="206"/>
      <c r="P221" s="27" t="s">
        <v>22</v>
      </c>
      <c r="Q221" s="213"/>
      <c r="R221" s="206"/>
      <c r="S221" s="206"/>
      <c r="T221" s="215"/>
    </row>
    <row r="222" spans="1:21" ht="15" customHeight="1">
      <c r="A222" s="207" t="s">
        <v>23</v>
      </c>
      <c r="B222" s="208" t="s">
        <v>24</v>
      </c>
      <c r="C222" s="209"/>
      <c r="D222" s="209"/>
      <c r="E222" s="210"/>
      <c r="F222" s="28"/>
      <c r="G222" s="29" t="s">
        <v>25</v>
      </c>
      <c r="H222" s="30" t="str">
        <f t="shared" ref="H222:H250" si="35">IF(F222="","",F222*P222)</f>
        <v/>
      </c>
      <c r="I222" s="31"/>
      <c r="J222" s="29" t="s">
        <v>25</v>
      </c>
      <c r="K222" s="32" t="str">
        <f t="shared" ref="K222:K248" si="36">IF(I222="","",I222*P222)</f>
        <v/>
      </c>
      <c r="L222" s="32" t="str">
        <f>IF(F222="",IF(I222="","",-(I222*P222)),(F222-I222)*P222)</f>
        <v/>
      </c>
      <c r="M222" s="33" t="str">
        <f t="shared" ref="M222:M228" si="37">IF(L222="","",L222*S222*44/12)</f>
        <v/>
      </c>
      <c r="N222" s="34"/>
      <c r="O222" s="35" t="str">
        <f>IF(P222=$X$8,"","○")</f>
        <v/>
      </c>
      <c r="P222" s="36">
        <v>38.299999999999997</v>
      </c>
      <c r="Q222" s="37" t="s">
        <v>26</v>
      </c>
      <c r="R222" s="38" t="str">
        <f>IF(S222=$Z$8,"","○")</f>
        <v/>
      </c>
      <c r="S222" s="39">
        <v>1.9E-2</v>
      </c>
      <c r="T222" s="40" t="s">
        <v>27</v>
      </c>
    </row>
    <row r="223" spans="1:21" ht="15" customHeight="1">
      <c r="A223" s="207"/>
      <c r="B223" s="208" t="s">
        <v>29</v>
      </c>
      <c r="C223" s="209"/>
      <c r="D223" s="209"/>
      <c r="E223" s="210"/>
      <c r="F223" s="28"/>
      <c r="G223" s="29" t="s">
        <v>25</v>
      </c>
      <c r="H223" s="30" t="str">
        <f t="shared" si="35"/>
        <v/>
      </c>
      <c r="I223" s="31"/>
      <c r="J223" s="29" t="s">
        <v>25</v>
      </c>
      <c r="K223" s="32" t="str">
        <f t="shared" si="36"/>
        <v/>
      </c>
      <c r="L223" s="32" t="str">
        <f t="shared" ref="L223:L228" si="38">IF(F223="",IF(I223="","",-(I223*P223)),(F223-I223)*P223)</f>
        <v/>
      </c>
      <c r="M223" s="33" t="str">
        <f t="shared" si="37"/>
        <v/>
      </c>
      <c r="N223" s="34"/>
      <c r="O223" s="35" t="str">
        <f>IF(P223=$X$9,"","○")</f>
        <v/>
      </c>
      <c r="P223" s="36">
        <v>34.799999999999997</v>
      </c>
      <c r="Q223" s="37" t="s">
        <v>26</v>
      </c>
      <c r="R223" s="38" t="str">
        <f>IF(S223=$Z$9,"","○")</f>
        <v/>
      </c>
      <c r="S223" s="36">
        <v>1.83E-2</v>
      </c>
      <c r="T223" s="40" t="s">
        <v>30</v>
      </c>
    </row>
    <row r="224" spans="1:21" ht="15" customHeight="1">
      <c r="A224" s="207"/>
      <c r="B224" s="208" t="s">
        <v>31</v>
      </c>
      <c r="C224" s="209"/>
      <c r="D224" s="209"/>
      <c r="E224" s="210"/>
      <c r="F224" s="28"/>
      <c r="G224" s="29" t="s">
        <v>25</v>
      </c>
      <c r="H224" s="30" t="str">
        <f t="shared" si="35"/>
        <v/>
      </c>
      <c r="I224" s="31"/>
      <c r="J224" s="29" t="s">
        <v>25</v>
      </c>
      <c r="K224" s="32" t="str">
        <f t="shared" si="36"/>
        <v/>
      </c>
      <c r="L224" s="32" t="str">
        <f t="shared" si="38"/>
        <v/>
      </c>
      <c r="M224" s="33" t="str">
        <f t="shared" si="37"/>
        <v/>
      </c>
      <c r="N224" s="34"/>
      <c r="O224" s="35" t="str">
        <f>IF(P224=$X$10,"","○")</f>
        <v/>
      </c>
      <c r="P224" s="36">
        <v>33.4</v>
      </c>
      <c r="Q224" s="37" t="s">
        <v>26</v>
      </c>
      <c r="R224" s="38" t="str">
        <f>IF(S224=$Z$10,"","○")</f>
        <v/>
      </c>
      <c r="S224" s="36">
        <v>1.8700000000000001E-2</v>
      </c>
      <c r="T224" s="40" t="s">
        <v>30</v>
      </c>
    </row>
    <row r="225" spans="1:20" ht="15" customHeight="1">
      <c r="A225" s="207"/>
      <c r="B225" s="208" t="s">
        <v>32</v>
      </c>
      <c r="C225" s="209"/>
      <c r="D225" s="209"/>
      <c r="E225" s="210"/>
      <c r="F225" s="28"/>
      <c r="G225" s="29" t="s">
        <v>25</v>
      </c>
      <c r="H225" s="30" t="str">
        <f t="shared" si="35"/>
        <v/>
      </c>
      <c r="I225" s="31"/>
      <c r="J225" s="29" t="s">
        <v>25</v>
      </c>
      <c r="K225" s="32" t="str">
        <f t="shared" si="36"/>
        <v/>
      </c>
      <c r="L225" s="32" t="str">
        <f t="shared" si="38"/>
        <v/>
      </c>
      <c r="M225" s="33" t="str">
        <f t="shared" si="37"/>
        <v/>
      </c>
      <c r="N225" s="34"/>
      <c r="O225" s="35" t="str">
        <f>IF(P225=$X$11,"","○")</f>
        <v/>
      </c>
      <c r="P225" s="36">
        <v>33.299999999999997</v>
      </c>
      <c r="Q225" s="37" t="s">
        <v>26</v>
      </c>
      <c r="R225" s="38" t="str">
        <f>IF(S225=$Z$12,"","○")</f>
        <v/>
      </c>
      <c r="S225" s="36">
        <v>1.8599999999999998E-2</v>
      </c>
      <c r="T225" s="40" t="s">
        <v>30</v>
      </c>
    </row>
    <row r="226" spans="1:20" ht="15" customHeight="1">
      <c r="A226" s="207"/>
      <c r="B226" s="208" t="s">
        <v>33</v>
      </c>
      <c r="C226" s="209"/>
      <c r="D226" s="209"/>
      <c r="E226" s="210"/>
      <c r="F226" s="28"/>
      <c r="G226" s="29" t="s">
        <v>25</v>
      </c>
      <c r="H226" s="30" t="str">
        <f t="shared" si="35"/>
        <v/>
      </c>
      <c r="I226" s="31"/>
      <c r="J226" s="29" t="s">
        <v>25</v>
      </c>
      <c r="K226" s="32" t="str">
        <f t="shared" si="36"/>
        <v/>
      </c>
      <c r="L226" s="32" t="str">
        <f t="shared" si="38"/>
        <v/>
      </c>
      <c r="M226" s="33" t="str">
        <f t="shared" si="37"/>
        <v/>
      </c>
      <c r="N226" s="34"/>
      <c r="O226" s="35" t="str">
        <f>IF(P226=$X$12,"","○")</f>
        <v/>
      </c>
      <c r="P226" s="36">
        <v>36.299999999999997</v>
      </c>
      <c r="Q226" s="37" t="s">
        <v>26</v>
      </c>
      <c r="R226" s="38" t="str">
        <f>IF(S226=$Z$12,"","○")</f>
        <v/>
      </c>
      <c r="S226" s="36">
        <v>1.8599999999999998E-2</v>
      </c>
      <c r="T226" s="40" t="s">
        <v>30</v>
      </c>
    </row>
    <row r="227" spans="1:20" ht="15" customHeight="1">
      <c r="A227" s="207"/>
      <c r="B227" s="208" t="s">
        <v>34</v>
      </c>
      <c r="C227" s="209"/>
      <c r="D227" s="209"/>
      <c r="E227" s="210"/>
      <c r="F227" s="28"/>
      <c r="G227" s="29" t="s">
        <v>25</v>
      </c>
      <c r="H227" s="30" t="str">
        <f t="shared" si="35"/>
        <v/>
      </c>
      <c r="I227" s="31"/>
      <c r="J227" s="29" t="s">
        <v>25</v>
      </c>
      <c r="K227" s="32" t="str">
        <f t="shared" si="36"/>
        <v/>
      </c>
      <c r="L227" s="32" t="str">
        <f t="shared" si="38"/>
        <v/>
      </c>
      <c r="M227" s="33" t="str">
        <f t="shared" si="37"/>
        <v/>
      </c>
      <c r="N227" s="34"/>
      <c r="O227" s="35" t="str">
        <f>IF(P227=$X$13,"","○")</f>
        <v/>
      </c>
      <c r="P227" s="36">
        <v>36.5</v>
      </c>
      <c r="Q227" s="37" t="s">
        <v>26</v>
      </c>
      <c r="R227" s="38" t="str">
        <f>IF(S227=$Z$13,"","○")</f>
        <v/>
      </c>
      <c r="S227" s="36">
        <v>1.8700000000000001E-2</v>
      </c>
      <c r="T227" s="40" t="s">
        <v>30</v>
      </c>
    </row>
    <row r="228" spans="1:20" ht="15" customHeight="1">
      <c r="A228" s="207"/>
      <c r="B228" s="208" t="s">
        <v>35</v>
      </c>
      <c r="C228" s="209"/>
      <c r="D228" s="209"/>
      <c r="E228" s="210"/>
      <c r="F228" s="28"/>
      <c r="G228" s="29" t="s">
        <v>25</v>
      </c>
      <c r="H228" s="30" t="str">
        <f t="shared" si="35"/>
        <v/>
      </c>
      <c r="I228" s="31"/>
      <c r="J228" s="29" t="s">
        <v>25</v>
      </c>
      <c r="K228" s="32" t="str">
        <f t="shared" si="36"/>
        <v/>
      </c>
      <c r="L228" s="32" t="str">
        <f t="shared" si="38"/>
        <v/>
      </c>
      <c r="M228" s="33" t="str">
        <f t="shared" si="37"/>
        <v/>
      </c>
      <c r="N228" s="34"/>
      <c r="O228" s="35" t="str">
        <f>IF(P228=$X$14,"","○")</f>
        <v/>
      </c>
      <c r="P228" s="45">
        <v>38</v>
      </c>
      <c r="Q228" s="37" t="s">
        <v>26</v>
      </c>
      <c r="R228" s="38" t="str">
        <f>IF(S228=$Z$14,"","○")</f>
        <v/>
      </c>
      <c r="S228" s="36">
        <v>1.8800000000000001E-2</v>
      </c>
      <c r="T228" s="40" t="s">
        <v>30</v>
      </c>
    </row>
    <row r="229" spans="1:20" ht="15" customHeight="1">
      <c r="A229" s="207"/>
      <c r="B229" s="208" t="s">
        <v>36</v>
      </c>
      <c r="C229" s="209"/>
      <c r="D229" s="209"/>
      <c r="E229" s="210"/>
      <c r="F229" s="28"/>
      <c r="G229" s="29" t="s">
        <v>25</v>
      </c>
      <c r="H229" s="30" t="str">
        <f t="shared" si="35"/>
        <v/>
      </c>
      <c r="I229" s="31"/>
      <c r="J229" s="29" t="s">
        <v>25</v>
      </c>
      <c r="K229" s="32" t="str">
        <f t="shared" si="36"/>
        <v/>
      </c>
      <c r="L229" s="32" t="str">
        <f>IF(F229="",IF(I229="","",-(I229*P229)),(F229-I229)*P229)</f>
        <v/>
      </c>
      <c r="M229" s="33" t="str">
        <f>IF(L229="","",L229*S229*44/12)</f>
        <v/>
      </c>
      <c r="N229" s="34"/>
      <c r="O229" s="35" t="str">
        <f>IF(P229=$X$15,"","○")</f>
        <v/>
      </c>
      <c r="P229" s="36">
        <v>38.9</v>
      </c>
      <c r="Q229" s="37" t="s">
        <v>26</v>
      </c>
      <c r="R229" s="38" t="str">
        <f>IF(S229=$Z$15,"","○")</f>
        <v/>
      </c>
      <c r="S229" s="36">
        <v>1.9300000000000001E-2</v>
      </c>
      <c r="T229" s="40" t="s">
        <v>30</v>
      </c>
    </row>
    <row r="230" spans="1:20" ht="15" customHeight="1">
      <c r="A230" s="207"/>
      <c r="B230" s="208" t="s">
        <v>37</v>
      </c>
      <c r="C230" s="209"/>
      <c r="D230" s="209"/>
      <c r="E230" s="210"/>
      <c r="F230" s="28"/>
      <c r="G230" s="29" t="s">
        <v>25</v>
      </c>
      <c r="H230" s="30" t="str">
        <f t="shared" si="35"/>
        <v/>
      </c>
      <c r="I230" s="31"/>
      <c r="J230" s="29" t="s">
        <v>25</v>
      </c>
      <c r="K230" s="32" t="str">
        <f t="shared" si="36"/>
        <v/>
      </c>
      <c r="L230" s="32" t="str">
        <f t="shared" ref="L230:L243" si="39">IF(F230="",IF(I230="","",-(I230*P230)),(F230-I230)*P230)</f>
        <v/>
      </c>
      <c r="M230" s="33" t="str">
        <f t="shared" ref="M230:M248" si="40">IF(L230="","",L230*S230*44/12)</f>
        <v/>
      </c>
      <c r="N230" s="34"/>
      <c r="O230" s="35" t="str">
        <f>IF(P230=$X$16,"","○")</f>
        <v/>
      </c>
      <c r="P230" s="36">
        <v>41.8</v>
      </c>
      <c r="Q230" s="37" t="s">
        <v>26</v>
      </c>
      <c r="R230" s="38" t="str">
        <f>IF(S230=$Z$16,"","○")</f>
        <v/>
      </c>
      <c r="S230" s="36">
        <v>2.0199999999999999E-2</v>
      </c>
      <c r="T230" s="40" t="s">
        <v>30</v>
      </c>
    </row>
    <row r="231" spans="1:20" ht="15" customHeight="1">
      <c r="A231" s="207"/>
      <c r="B231" s="208" t="s">
        <v>38</v>
      </c>
      <c r="C231" s="209"/>
      <c r="D231" s="209"/>
      <c r="E231" s="210"/>
      <c r="F231" s="28"/>
      <c r="G231" s="29" t="s">
        <v>39</v>
      </c>
      <c r="H231" s="30" t="str">
        <f t="shared" si="35"/>
        <v/>
      </c>
      <c r="I231" s="31"/>
      <c r="J231" s="29" t="s">
        <v>39</v>
      </c>
      <c r="K231" s="32" t="str">
        <f t="shared" si="36"/>
        <v/>
      </c>
      <c r="L231" s="32" t="str">
        <f t="shared" si="39"/>
        <v/>
      </c>
      <c r="M231" s="33" t="str">
        <f t="shared" si="40"/>
        <v/>
      </c>
      <c r="N231" s="34"/>
      <c r="O231" s="35" t="str">
        <f>IF(P231=$X$17,"","○")</f>
        <v/>
      </c>
      <c r="P231" s="45">
        <v>40</v>
      </c>
      <c r="Q231" s="37" t="s">
        <v>40</v>
      </c>
      <c r="R231" s="38" t="str">
        <f>IF(S231=$Z$17,"","○")</f>
        <v/>
      </c>
      <c r="S231" s="36">
        <v>2.0400000000000001E-2</v>
      </c>
      <c r="T231" s="40" t="s">
        <v>30</v>
      </c>
    </row>
    <row r="232" spans="1:20" ht="15" customHeight="1">
      <c r="A232" s="207"/>
      <c r="B232" s="208" t="s">
        <v>41</v>
      </c>
      <c r="C232" s="209"/>
      <c r="D232" s="209"/>
      <c r="E232" s="210"/>
      <c r="F232" s="28"/>
      <c r="G232" s="29" t="s">
        <v>39</v>
      </c>
      <c r="H232" s="30" t="str">
        <f t="shared" si="35"/>
        <v/>
      </c>
      <c r="I232" s="31"/>
      <c r="J232" s="29" t="s">
        <v>39</v>
      </c>
      <c r="K232" s="32" t="str">
        <f t="shared" si="36"/>
        <v/>
      </c>
      <c r="L232" s="32" t="str">
        <f t="shared" si="39"/>
        <v/>
      </c>
      <c r="M232" s="33" t="str">
        <f t="shared" si="40"/>
        <v/>
      </c>
      <c r="N232" s="34"/>
      <c r="O232" s="35" t="str">
        <f>IF(P232=$X$18,"","○")</f>
        <v/>
      </c>
      <c r="P232" s="36">
        <v>34.1</v>
      </c>
      <c r="Q232" s="37" t="s">
        <v>40</v>
      </c>
      <c r="R232" s="38" t="str">
        <f>IF(S232=$Z$18,"","○")</f>
        <v/>
      </c>
      <c r="S232" s="36">
        <v>2.4500000000000001E-2</v>
      </c>
      <c r="T232" s="40" t="s">
        <v>30</v>
      </c>
    </row>
    <row r="233" spans="1:20" ht="15" customHeight="1">
      <c r="A233" s="207"/>
      <c r="B233" s="217" t="s">
        <v>42</v>
      </c>
      <c r="C233" s="218" t="s">
        <v>43</v>
      </c>
      <c r="D233" s="218"/>
      <c r="E233" s="218"/>
      <c r="F233" s="28"/>
      <c r="G233" s="29" t="s">
        <v>39</v>
      </c>
      <c r="H233" s="30" t="str">
        <f t="shared" si="35"/>
        <v/>
      </c>
      <c r="I233" s="31"/>
      <c r="J233" s="29" t="s">
        <v>39</v>
      </c>
      <c r="K233" s="32" t="str">
        <f t="shared" si="36"/>
        <v/>
      </c>
      <c r="L233" s="32" t="str">
        <f t="shared" si="39"/>
        <v/>
      </c>
      <c r="M233" s="33" t="str">
        <f t="shared" si="40"/>
        <v/>
      </c>
      <c r="N233" s="34"/>
      <c r="O233" s="35" t="str">
        <f>IF(P233=$X$19,"","○")</f>
        <v/>
      </c>
      <c r="P233" s="36">
        <v>50.1</v>
      </c>
      <c r="Q233" s="37" t="s">
        <v>40</v>
      </c>
      <c r="R233" s="38" t="str">
        <f>IF(S233=$Z$19,"","○")</f>
        <v/>
      </c>
      <c r="S233" s="36">
        <v>1.6299999999999999E-2</v>
      </c>
      <c r="T233" s="40" t="s">
        <v>30</v>
      </c>
    </row>
    <row r="234" spans="1:20" ht="15" customHeight="1">
      <c r="A234" s="207"/>
      <c r="B234" s="217"/>
      <c r="C234" s="218" t="s">
        <v>45</v>
      </c>
      <c r="D234" s="218"/>
      <c r="E234" s="218"/>
      <c r="F234" s="28"/>
      <c r="G234" s="29" t="s">
        <v>46</v>
      </c>
      <c r="H234" s="30" t="str">
        <f t="shared" si="35"/>
        <v/>
      </c>
      <c r="I234" s="31"/>
      <c r="J234" s="29" t="s">
        <v>46</v>
      </c>
      <c r="K234" s="32" t="str">
        <f t="shared" si="36"/>
        <v/>
      </c>
      <c r="L234" s="32" t="str">
        <f t="shared" si="39"/>
        <v/>
      </c>
      <c r="M234" s="33" t="str">
        <f t="shared" si="40"/>
        <v/>
      </c>
      <c r="N234" s="34"/>
      <c r="O234" s="35" t="str">
        <f>IF(P234=$X$20,"","○")</f>
        <v/>
      </c>
      <c r="P234" s="36">
        <v>46.1</v>
      </c>
      <c r="Q234" s="37" t="s">
        <v>47</v>
      </c>
      <c r="R234" s="38" t="str">
        <f>IF(S234=$Z$20,"","○")</f>
        <v/>
      </c>
      <c r="S234" s="36">
        <v>1.44E-2</v>
      </c>
      <c r="T234" s="40" t="s">
        <v>30</v>
      </c>
    </row>
    <row r="235" spans="1:20" ht="15" customHeight="1">
      <c r="A235" s="207"/>
      <c r="B235" s="217" t="s">
        <v>49</v>
      </c>
      <c r="C235" s="218" t="s">
        <v>50</v>
      </c>
      <c r="D235" s="218"/>
      <c r="E235" s="218"/>
      <c r="F235" s="28"/>
      <c r="G235" s="29" t="s">
        <v>39</v>
      </c>
      <c r="H235" s="30" t="str">
        <f t="shared" si="35"/>
        <v/>
      </c>
      <c r="I235" s="31"/>
      <c r="J235" s="29" t="s">
        <v>39</v>
      </c>
      <c r="K235" s="32" t="str">
        <f t="shared" si="36"/>
        <v/>
      </c>
      <c r="L235" s="32" t="str">
        <f t="shared" si="39"/>
        <v/>
      </c>
      <c r="M235" s="33" t="str">
        <f t="shared" si="40"/>
        <v/>
      </c>
      <c r="N235" s="34"/>
      <c r="O235" s="35" t="str">
        <f>IF(P235=$X$21,"","○")</f>
        <v/>
      </c>
      <c r="P235" s="36">
        <v>54.7</v>
      </c>
      <c r="Q235" s="37" t="s">
        <v>51</v>
      </c>
      <c r="R235" s="38" t="str">
        <f>IF(S235=$Z$21,"","○")</f>
        <v/>
      </c>
      <c r="S235" s="36">
        <v>1.3899999999999999E-2</v>
      </c>
      <c r="T235" s="40" t="s">
        <v>30</v>
      </c>
    </row>
    <row r="236" spans="1:20" ht="15" customHeight="1">
      <c r="A236" s="207"/>
      <c r="B236" s="217"/>
      <c r="C236" s="218" t="s">
        <v>53</v>
      </c>
      <c r="D236" s="218"/>
      <c r="E236" s="218"/>
      <c r="F236" s="28"/>
      <c r="G236" s="29" t="s">
        <v>46</v>
      </c>
      <c r="H236" s="30" t="str">
        <f t="shared" si="35"/>
        <v/>
      </c>
      <c r="I236" s="31"/>
      <c r="J236" s="29" t="s">
        <v>46</v>
      </c>
      <c r="K236" s="32" t="str">
        <f t="shared" si="36"/>
        <v/>
      </c>
      <c r="L236" s="32" t="str">
        <f t="shared" si="39"/>
        <v/>
      </c>
      <c r="M236" s="33" t="str">
        <f t="shared" si="40"/>
        <v/>
      </c>
      <c r="N236" s="34"/>
      <c r="O236" s="35" t="str">
        <f>IF(P236=$X$22,"","○")</f>
        <v/>
      </c>
      <c r="P236" s="36">
        <v>38.4</v>
      </c>
      <c r="Q236" s="37" t="s">
        <v>47</v>
      </c>
      <c r="R236" s="38" t="str">
        <f>IF(S236=$Z$22,"","○")</f>
        <v/>
      </c>
      <c r="S236" s="36">
        <v>1.3899999999999999E-2</v>
      </c>
      <c r="T236" s="40" t="s">
        <v>30</v>
      </c>
    </row>
    <row r="237" spans="1:20" ht="15" customHeight="1">
      <c r="A237" s="207"/>
      <c r="B237" s="219" t="s">
        <v>54</v>
      </c>
      <c r="C237" s="218" t="s">
        <v>55</v>
      </c>
      <c r="D237" s="218"/>
      <c r="E237" s="218"/>
      <c r="F237" s="28"/>
      <c r="G237" s="29" t="s">
        <v>39</v>
      </c>
      <c r="H237" s="30" t="str">
        <f t="shared" si="35"/>
        <v/>
      </c>
      <c r="I237" s="31"/>
      <c r="J237" s="29" t="s">
        <v>39</v>
      </c>
      <c r="K237" s="32" t="str">
        <f t="shared" si="36"/>
        <v/>
      </c>
      <c r="L237" s="32" t="str">
        <f t="shared" si="39"/>
        <v/>
      </c>
      <c r="M237" s="33" t="str">
        <f t="shared" si="40"/>
        <v/>
      </c>
      <c r="N237" s="34"/>
      <c r="O237" s="35" t="str">
        <f>IF(P237=$X$23,"","○")</f>
        <v/>
      </c>
      <c r="P237" s="47">
        <v>28.7</v>
      </c>
      <c r="Q237" s="37" t="s">
        <v>40</v>
      </c>
      <c r="R237" s="38" t="str">
        <f>IF(S237=$Z$23,"","○")</f>
        <v/>
      </c>
      <c r="S237" s="36">
        <v>2.46E-2</v>
      </c>
      <c r="T237" s="40" t="s">
        <v>30</v>
      </c>
    </row>
    <row r="238" spans="1:20" ht="15" customHeight="1">
      <c r="A238" s="207"/>
      <c r="B238" s="219"/>
      <c r="C238" s="218" t="s">
        <v>56</v>
      </c>
      <c r="D238" s="218"/>
      <c r="E238" s="218"/>
      <c r="F238" s="28"/>
      <c r="G238" s="29" t="s">
        <v>39</v>
      </c>
      <c r="H238" s="30" t="str">
        <f t="shared" si="35"/>
        <v/>
      </c>
      <c r="I238" s="31"/>
      <c r="J238" s="29" t="s">
        <v>39</v>
      </c>
      <c r="K238" s="32" t="str">
        <f t="shared" si="36"/>
        <v/>
      </c>
      <c r="L238" s="32" t="str">
        <f t="shared" si="39"/>
        <v/>
      </c>
      <c r="M238" s="33" t="str">
        <f t="shared" si="40"/>
        <v/>
      </c>
      <c r="N238" s="34"/>
      <c r="O238" s="35" t="str">
        <f>IF(P238=$X$24,"","○")</f>
        <v/>
      </c>
      <c r="P238" s="47">
        <v>28.9</v>
      </c>
      <c r="Q238" s="37" t="s">
        <v>40</v>
      </c>
      <c r="R238" s="38" t="str">
        <f>IF(S238=$Z$24,"","○")</f>
        <v/>
      </c>
      <c r="S238" s="36">
        <v>2.4500000000000001E-2</v>
      </c>
      <c r="T238" s="40" t="s">
        <v>30</v>
      </c>
    </row>
    <row r="239" spans="1:20" ht="15" customHeight="1">
      <c r="A239" s="207"/>
      <c r="B239" s="219"/>
      <c r="C239" s="218" t="s">
        <v>57</v>
      </c>
      <c r="D239" s="218"/>
      <c r="E239" s="218"/>
      <c r="F239" s="28"/>
      <c r="G239" s="29" t="s">
        <v>39</v>
      </c>
      <c r="H239" s="30" t="str">
        <f t="shared" si="35"/>
        <v/>
      </c>
      <c r="I239" s="31"/>
      <c r="J239" s="29" t="s">
        <v>39</v>
      </c>
      <c r="K239" s="32" t="str">
        <f t="shared" si="36"/>
        <v/>
      </c>
      <c r="L239" s="32" t="str">
        <f t="shared" si="39"/>
        <v/>
      </c>
      <c r="M239" s="33" t="str">
        <f t="shared" si="40"/>
        <v/>
      </c>
      <c r="N239" s="34"/>
      <c r="O239" s="35" t="str">
        <f>IF(P239=$X$25,"","○")</f>
        <v/>
      </c>
      <c r="P239" s="47">
        <v>28.3</v>
      </c>
      <c r="Q239" s="37" t="s">
        <v>40</v>
      </c>
      <c r="R239" s="38" t="str">
        <f>IF(S239=$Z$25,"","○")</f>
        <v/>
      </c>
      <c r="S239" s="36">
        <v>2.5100000000000001E-2</v>
      </c>
      <c r="T239" s="40" t="s">
        <v>30</v>
      </c>
    </row>
    <row r="240" spans="1:20" ht="15" customHeight="1">
      <c r="A240" s="207"/>
      <c r="B240" s="219"/>
      <c r="C240" s="218" t="s">
        <v>58</v>
      </c>
      <c r="D240" s="218"/>
      <c r="E240" s="218"/>
      <c r="F240" s="28"/>
      <c r="G240" s="29" t="s">
        <v>39</v>
      </c>
      <c r="H240" s="30" t="str">
        <f t="shared" si="35"/>
        <v/>
      </c>
      <c r="I240" s="31"/>
      <c r="J240" s="29" t="s">
        <v>39</v>
      </c>
      <c r="K240" s="32" t="str">
        <f t="shared" si="36"/>
        <v/>
      </c>
      <c r="L240" s="32" t="str">
        <f t="shared" si="39"/>
        <v/>
      </c>
      <c r="M240" s="33" t="str">
        <f t="shared" si="40"/>
        <v/>
      </c>
      <c r="N240" s="34"/>
      <c r="O240" s="35" t="str">
        <f>IF(P240=$X$26,"","○")</f>
        <v/>
      </c>
      <c r="P240" s="36">
        <v>26.1</v>
      </c>
      <c r="Q240" s="37" t="s">
        <v>40</v>
      </c>
      <c r="R240" s="38" t="str">
        <f>IF(S240=$Z$26,"","○")</f>
        <v/>
      </c>
      <c r="S240" s="36">
        <v>2.4299999999999999E-2</v>
      </c>
      <c r="T240" s="40" t="s">
        <v>30</v>
      </c>
    </row>
    <row r="241" spans="1:23" ht="15" customHeight="1">
      <c r="A241" s="207"/>
      <c r="B241" s="219"/>
      <c r="C241" s="218" t="s">
        <v>59</v>
      </c>
      <c r="D241" s="218"/>
      <c r="E241" s="218"/>
      <c r="F241" s="28"/>
      <c r="G241" s="29" t="s">
        <v>39</v>
      </c>
      <c r="H241" s="30" t="str">
        <f t="shared" si="35"/>
        <v/>
      </c>
      <c r="I241" s="31"/>
      <c r="J241" s="29" t="s">
        <v>39</v>
      </c>
      <c r="K241" s="32" t="str">
        <f t="shared" si="36"/>
        <v/>
      </c>
      <c r="L241" s="32" t="str">
        <f t="shared" si="39"/>
        <v/>
      </c>
      <c r="M241" s="33" t="str">
        <f t="shared" si="40"/>
        <v/>
      </c>
      <c r="N241" s="34"/>
      <c r="O241" s="35" t="str">
        <f>IF(P241=$X$27,"","○")</f>
        <v/>
      </c>
      <c r="P241" s="36">
        <v>24.2</v>
      </c>
      <c r="Q241" s="37" t="s">
        <v>40</v>
      </c>
      <c r="R241" s="38" t="str">
        <f>IF(S241=$Z$27,"","○")</f>
        <v/>
      </c>
      <c r="S241" s="36">
        <v>2.4199999999999999E-2</v>
      </c>
      <c r="T241" s="40" t="s">
        <v>30</v>
      </c>
    </row>
    <row r="242" spans="1:23" ht="15" customHeight="1">
      <c r="A242" s="207"/>
      <c r="B242" s="219"/>
      <c r="C242" s="218" t="s">
        <v>60</v>
      </c>
      <c r="D242" s="218"/>
      <c r="E242" s="218"/>
      <c r="F242" s="28"/>
      <c r="G242" s="29" t="s">
        <v>39</v>
      </c>
      <c r="H242" s="30" t="str">
        <f t="shared" si="35"/>
        <v/>
      </c>
      <c r="I242" s="31"/>
      <c r="J242" s="29" t="s">
        <v>39</v>
      </c>
      <c r="K242" s="32" t="str">
        <f t="shared" si="36"/>
        <v/>
      </c>
      <c r="L242" s="32" t="str">
        <f t="shared" si="39"/>
        <v/>
      </c>
      <c r="M242" s="33" t="str">
        <f t="shared" si="40"/>
        <v/>
      </c>
      <c r="N242" s="34"/>
      <c r="O242" s="35" t="str">
        <f>IF(P242=$X$28,"","○")</f>
        <v/>
      </c>
      <c r="P242" s="36">
        <v>27.8</v>
      </c>
      <c r="Q242" s="37" t="s">
        <v>40</v>
      </c>
      <c r="R242" s="38" t="str">
        <f>IF(S242=$Z$28,"","○")</f>
        <v/>
      </c>
      <c r="S242" s="36">
        <v>2.5899999999999999E-2</v>
      </c>
      <c r="T242" s="40" t="s">
        <v>30</v>
      </c>
    </row>
    <row r="243" spans="1:23" ht="15" customHeight="1">
      <c r="A243" s="207"/>
      <c r="B243" s="219" t="s">
        <v>61</v>
      </c>
      <c r="C243" s="219"/>
      <c r="D243" s="219"/>
      <c r="E243" s="219"/>
      <c r="F243" s="28"/>
      <c r="G243" s="29" t="s">
        <v>39</v>
      </c>
      <c r="H243" s="30" t="str">
        <f t="shared" si="35"/>
        <v/>
      </c>
      <c r="I243" s="31"/>
      <c r="J243" s="29" t="s">
        <v>39</v>
      </c>
      <c r="K243" s="32" t="str">
        <f t="shared" si="36"/>
        <v/>
      </c>
      <c r="L243" s="32" t="str">
        <f t="shared" si="39"/>
        <v/>
      </c>
      <c r="M243" s="33" t="str">
        <f t="shared" si="40"/>
        <v/>
      </c>
      <c r="N243" s="34"/>
      <c r="O243" s="35" t="str">
        <f>IF(P243=$X$29,"","○")</f>
        <v/>
      </c>
      <c r="P243" s="45">
        <v>29</v>
      </c>
      <c r="Q243" s="37" t="s">
        <v>40</v>
      </c>
      <c r="R243" s="38" t="str">
        <f>IF(S243=$Z$29,"","○")</f>
        <v/>
      </c>
      <c r="S243" s="36">
        <v>2.9899999999999999E-2</v>
      </c>
      <c r="T243" s="40" t="s">
        <v>30</v>
      </c>
    </row>
    <row r="244" spans="1:23" ht="15" customHeight="1">
      <c r="A244" s="207"/>
      <c r="B244" s="219" t="s">
        <v>62</v>
      </c>
      <c r="C244" s="219"/>
      <c r="D244" s="219"/>
      <c r="E244" s="219"/>
      <c r="F244" s="28"/>
      <c r="G244" s="29" t="s">
        <v>39</v>
      </c>
      <c r="H244" s="30" t="str">
        <f t="shared" si="35"/>
        <v/>
      </c>
      <c r="I244" s="31"/>
      <c r="J244" s="29" t="s">
        <v>39</v>
      </c>
      <c r="K244" s="32" t="str">
        <f t="shared" si="36"/>
        <v/>
      </c>
      <c r="L244" s="32" t="str">
        <f>IF(F244="",IF(I244="","",-(I244*P244)),(F244-I244)*P244)</f>
        <v/>
      </c>
      <c r="M244" s="33" t="str">
        <f t="shared" si="40"/>
        <v/>
      </c>
      <c r="N244" s="34"/>
      <c r="O244" s="35" t="str">
        <f>IF(P244=$X$30,"","○")</f>
        <v/>
      </c>
      <c r="P244" s="36">
        <v>37.299999999999997</v>
      </c>
      <c r="Q244" s="37" t="s">
        <v>40</v>
      </c>
      <c r="R244" s="38" t="str">
        <f>IF(S244=$Z$30,"","○")</f>
        <v/>
      </c>
      <c r="S244" s="36">
        <v>2.0899999999999998E-2</v>
      </c>
      <c r="T244" s="40" t="s">
        <v>30</v>
      </c>
    </row>
    <row r="245" spans="1:23" ht="15" customHeight="1">
      <c r="A245" s="207"/>
      <c r="B245" s="219" t="s">
        <v>63</v>
      </c>
      <c r="C245" s="219"/>
      <c r="D245" s="219"/>
      <c r="E245" s="219"/>
      <c r="F245" s="28"/>
      <c r="G245" s="29" t="s">
        <v>46</v>
      </c>
      <c r="H245" s="30" t="str">
        <f t="shared" si="35"/>
        <v/>
      </c>
      <c r="I245" s="31"/>
      <c r="J245" s="29" t="s">
        <v>46</v>
      </c>
      <c r="K245" s="32" t="str">
        <f t="shared" si="36"/>
        <v/>
      </c>
      <c r="L245" s="32" t="str">
        <f t="shared" ref="L245:L248" si="41">IF(F245="",IF(I245="","",-(I245*P245)),(F245-I245)*P245)</f>
        <v/>
      </c>
      <c r="M245" s="33" t="str">
        <f t="shared" si="40"/>
        <v/>
      </c>
      <c r="N245" s="34"/>
      <c r="O245" s="35" t="str">
        <f>IF(P245=$X$31,"","○")</f>
        <v/>
      </c>
      <c r="P245" s="36">
        <v>18.399999999999999</v>
      </c>
      <c r="Q245" s="37" t="s">
        <v>47</v>
      </c>
      <c r="R245" s="38" t="str">
        <f>IF(S245=$Z$31,"","○")</f>
        <v/>
      </c>
      <c r="S245" s="49">
        <v>1.09E-2</v>
      </c>
      <c r="T245" s="40" t="s">
        <v>30</v>
      </c>
    </row>
    <row r="246" spans="1:23" ht="15" customHeight="1">
      <c r="A246" s="207"/>
      <c r="B246" s="219" t="s">
        <v>64</v>
      </c>
      <c r="C246" s="219"/>
      <c r="D246" s="219"/>
      <c r="E246" s="219"/>
      <c r="F246" s="28"/>
      <c r="G246" s="29" t="s">
        <v>46</v>
      </c>
      <c r="H246" s="30" t="str">
        <f t="shared" si="35"/>
        <v/>
      </c>
      <c r="I246" s="31"/>
      <c r="J246" s="29" t="s">
        <v>46</v>
      </c>
      <c r="K246" s="32" t="str">
        <f t="shared" si="36"/>
        <v/>
      </c>
      <c r="L246" s="32" t="str">
        <f t="shared" si="41"/>
        <v/>
      </c>
      <c r="M246" s="33" t="str">
        <f t="shared" si="40"/>
        <v/>
      </c>
      <c r="N246" s="34"/>
      <c r="O246" s="35" t="str">
        <f>IF(P246=$X$32,"","○")</f>
        <v/>
      </c>
      <c r="P246" s="36">
        <v>3.23</v>
      </c>
      <c r="Q246" s="37" t="s">
        <v>47</v>
      </c>
      <c r="R246" s="38" t="str">
        <f>IF(S246=$Z$33,"","○")</f>
        <v/>
      </c>
      <c r="S246" s="36">
        <v>2.64E-2</v>
      </c>
      <c r="T246" s="40" t="s">
        <v>30</v>
      </c>
    </row>
    <row r="247" spans="1:23" ht="15" customHeight="1">
      <c r="A247" s="207"/>
      <c r="B247" s="219" t="s">
        <v>65</v>
      </c>
      <c r="C247" s="219"/>
      <c r="D247" s="219"/>
      <c r="E247" s="219"/>
      <c r="F247" s="28"/>
      <c r="G247" s="29" t="s">
        <v>46</v>
      </c>
      <c r="H247" s="30" t="str">
        <f t="shared" si="35"/>
        <v/>
      </c>
      <c r="I247" s="31"/>
      <c r="J247" s="29" t="s">
        <v>46</v>
      </c>
      <c r="K247" s="32" t="str">
        <f t="shared" si="36"/>
        <v/>
      </c>
      <c r="L247" s="32" t="str">
        <f t="shared" si="41"/>
        <v/>
      </c>
      <c r="M247" s="33" t="str">
        <f t="shared" si="40"/>
        <v/>
      </c>
      <c r="N247" s="34"/>
      <c r="O247" s="35" t="str">
        <f>IF(P247=$X$33,"","○")</f>
        <v/>
      </c>
      <c r="P247" s="36">
        <v>3.45</v>
      </c>
      <c r="Q247" s="37" t="s">
        <v>47</v>
      </c>
      <c r="R247" s="38" t="str">
        <f>IF(S247=$Z$33,"","○")</f>
        <v/>
      </c>
      <c r="S247" s="36">
        <v>2.64E-2</v>
      </c>
      <c r="T247" s="40" t="s">
        <v>30</v>
      </c>
      <c r="U247" s="51"/>
    </row>
    <row r="248" spans="1:23" ht="15" customHeight="1" thickBot="1">
      <c r="A248" s="207"/>
      <c r="B248" s="219" t="s">
        <v>66</v>
      </c>
      <c r="C248" s="219"/>
      <c r="D248" s="219"/>
      <c r="E248" s="219"/>
      <c r="F248" s="28"/>
      <c r="G248" s="29" t="s">
        <v>46</v>
      </c>
      <c r="H248" s="30" t="str">
        <f t="shared" si="35"/>
        <v/>
      </c>
      <c r="I248" s="31"/>
      <c r="J248" s="29" t="s">
        <v>46</v>
      </c>
      <c r="K248" s="32" t="str">
        <f t="shared" si="36"/>
        <v/>
      </c>
      <c r="L248" s="32" t="str">
        <f t="shared" si="41"/>
        <v/>
      </c>
      <c r="M248" s="33" t="str">
        <f t="shared" si="40"/>
        <v/>
      </c>
      <c r="N248" s="34"/>
      <c r="O248" s="35" t="str">
        <f>IF(P248=$X$34,"","○")</f>
        <v/>
      </c>
      <c r="P248" s="52">
        <v>7.53</v>
      </c>
      <c r="Q248" s="37" t="s">
        <v>47</v>
      </c>
      <c r="R248" s="53" t="str">
        <f>IF(S248=$Z$34,"","○")</f>
        <v/>
      </c>
      <c r="S248" s="54">
        <v>4.2000000000000003E-2</v>
      </c>
      <c r="T248" s="40" t="s">
        <v>30</v>
      </c>
      <c r="U248" s="55"/>
      <c r="V248" s="55"/>
      <c r="W248" s="56"/>
    </row>
    <row r="249" spans="1:23" ht="15" customHeight="1">
      <c r="A249" s="207"/>
      <c r="B249" s="376" t="s">
        <v>67</v>
      </c>
      <c r="C249" s="369"/>
      <c r="D249" s="370"/>
      <c r="E249" s="371"/>
      <c r="F249" s="28"/>
      <c r="G249" s="58"/>
      <c r="H249" s="30" t="str">
        <f t="shared" si="35"/>
        <v/>
      </c>
      <c r="I249" s="31"/>
      <c r="J249" s="58"/>
      <c r="K249" s="32" t="str">
        <f>IF(I249="","",I249*P249)</f>
        <v/>
      </c>
      <c r="L249" s="32" t="str">
        <f>IF(F249="",IF(I249="","",-(I249*P249)),(F249-I249)*P249)</f>
        <v/>
      </c>
      <c r="M249" s="33" t="str">
        <f>IF(L249="","",L249*S249*44/12)</f>
        <v/>
      </c>
      <c r="N249" s="34"/>
      <c r="O249" s="59"/>
      <c r="P249" s="60"/>
      <c r="Q249" s="61"/>
      <c r="R249" s="62"/>
      <c r="S249" s="60"/>
      <c r="T249" s="61"/>
      <c r="U249" s="63"/>
      <c r="V249" s="56"/>
    </row>
    <row r="250" spans="1:23" ht="15" customHeight="1" thickBot="1">
      <c r="A250" s="207"/>
      <c r="B250" s="377"/>
      <c r="C250" s="369"/>
      <c r="D250" s="370"/>
      <c r="E250" s="371"/>
      <c r="F250" s="28"/>
      <c r="G250" s="58"/>
      <c r="H250" s="30" t="str">
        <f t="shared" si="35"/>
        <v/>
      </c>
      <c r="I250" s="31"/>
      <c r="J250" s="58"/>
      <c r="K250" s="32" t="str">
        <f>IF(I250="","",I250*P250)</f>
        <v/>
      </c>
      <c r="L250" s="32" t="str">
        <f>IF(F250="",IF(I250="","",-(I250*P250)),(F250-I250)*P250)</f>
        <v/>
      </c>
      <c r="M250" s="33" t="str">
        <f>IF(L250="","",L250*S250*44/12)</f>
        <v/>
      </c>
      <c r="N250" s="34"/>
      <c r="O250" s="56"/>
      <c r="P250" s="67"/>
      <c r="Q250" s="68"/>
      <c r="R250" s="65"/>
      <c r="S250" s="67"/>
      <c r="T250" s="69"/>
    </row>
    <row r="251" spans="1:23" ht="15" customHeight="1" thickTop="1">
      <c r="A251" s="207"/>
      <c r="B251" s="201" t="s">
        <v>68</v>
      </c>
      <c r="C251" s="201"/>
      <c r="D251" s="201"/>
      <c r="E251" s="201"/>
      <c r="F251" s="201"/>
      <c r="G251" s="201"/>
      <c r="H251" s="201"/>
      <c r="I251" s="201"/>
      <c r="J251" s="201"/>
      <c r="K251" s="201"/>
      <c r="L251" s="201"/>
      <c r="M251" s="71" t="str">
        <f>IF(SUM(M222:M250)=0,"",SUM(M222:M250))</f>
        <v/>
      </c>
      <c r="N251" s="34"/>
      <c r="O251" s="56"/>
      <c r="P251" s="65"/>
      <c r="Q251" s="15"/>
      <c r="R251" s="65"/>
      <c r="S251" s="72"/>
      <c r="T251" s="73"/>
      <c r="U251" s="56"/>
      <c r="V251" s="56"/>
    </row>
    <row r="252" spans="1:23">
      <c r="A252" s="207"/>
      <c r="B252" s="230"/>
      <c r="C252" s="231"/>
      <c r="D252" s="231"/>
      <c r="E252" s="232"/>
      <c r="F252" s="201" t="s">
        <v>5</v>
      </c>
      <c r="G252" s="201"/>
      <c r="H252" s="201"/>
      <c r="I252" s="202" t="s">
        <v>6</v>
      </c>
      <c r="J252" s="202"/>
      <c r="K252" s="202"/>
      <c r="L252" s="203" t="s">
        <v>69</v>
      </c>
      <c r="M252" s="220" t="s">
        <v>8</v>
      </c>
      <c r="N252" s="34"/>
      <c r="O252" s="56"/>
      <c r="P252" s="74"/>
      <c r="Q252" s="75"/>
      <c r="R252" s="65"/>
      <c r="S252" s="74"/>
      <c r="T252" s="75"/>
    </row>
    <row r="253" spans="1:23" ht="15" customHeight="1" thickBot="1">
      <c r="A253" s="207"/>
      <c r="B253" s="233"/>
      <c r="C253" s="234"/>
      <c r="D253" s="234"/>
      <c r="E253" s="235"/>
      <c r="F253" s="23" t="s">
        <v>12</v>
      </c>
      <c r="G253" s="222" t="s">
        <v>70</v>
      </c>
      <c r="H253" s="224"/>
      <c r="I253" s="23" t="s">
        <v>12</v>
      </c>
      <c r="J253" s="222" t="s">
        <v>70</v>
      </c>
      <c r="K253" s="224"/>
      <c r="L253" s="204"/>
      <c r="M253" s="221"/>
      <c r="N253" s="34"/>
      <c r="O253" s="56"/>
      <c r="P253" s="74"/>
      <c r="Q253" s="75"/>
      <c r="R253" s="65"/>
      <c r="S253" s="74"/>
      <c r="T253" s="75"/>
    </row>
    <row r="254" spans="1:23" ht="15" customHeight="1" thickTop="1" thickBot="1">
      <c r="A254" s="207"/>
      <c r="B254" s="236"/>
      <c r="C254" s="237"/>
      <c r="D254" s="237"/>
      <c r="E254" s="238"/>
      <c r="F254" s="25" t="s">
        <v>16</v>
      </c>
      <c r="G254" s="223"/>
      <c r="H254" s="225"/>
      <c r="I254" s="25" t="s">
        <v>18</v>
      </c>
      <c r="J254" s="223"/>
      <c r="K254" s="225"/>
      <c r="L254" s="76" t="s">
        <v>71</v>
      </c>
      <c r="M254" s="26" t="s">
        <v>21</v>
      </c>
      <c r="N254" s="34"/>
      <c r="O254" s="77" t="s">
        <v>72</v>
      </c>
      <c r="P254" s="74"/>
      <c r="Q254" s="15"/>
      <c r="R254" s="65"/>
      <c r="S254" s="74"/>
      <c r="T254" s="75"/>
      <c r="U254" s="226" t="s">
        <v>73</v>
      </c>
      <c r="V254" s="227"/>
      <c r="W254" s="78"/>
    </row>
    <row r="255" spans="1:23" ht="15" customHeight="1" thickTop="1" thickBot="1">
      <c r="A255" s="207"/>
      <c r="B255" s="239" t="s">
        <v>74</v>
      </c>
      <c r="C255" s="240"/>
      <c r="D255" s="240"/>
      <c r="E255" s="241"/>
      <c r="F255" s="28"/>
      <c r="G255" s="29" t="s">
        <v>46</v>
      </c>
      <c r="H255" s="79"/>
      <c r="I255" s="31"/>
      <c r="J255" s="29" t="s">
        <v>46</v>
      </c>
      <c r="K255" s="80"/>
      <c r="L255" s="32" t="str">
        <f>IF(F255="",IF(I255="","",F255-I255),F255-I255)</f>
        <v/>
      </c>
      <c r="M255" s="33" t="str">
        <f>IF(L255="","",L255*S255)</f>
        <v/>
      </c>
      <c r="N255" s="34"/>
      <c r="O255" s="56"/>
      <c r="P255" s="74"/>
      <c r="Q255" s="75"/>
      <c r="R255" s="38"/>
      <c r="S255" s="81"/>
      <c r="T255" s="82" t="s">
        <v>75</v>
      </c>
      <c r="U255" s="242"/>
      <c r="V255" s="243"/>
    </row>
    <row r="256" spans="1:23" ht="15" customHeight="1" thickTop="1">
      <c r="A256" s="207"/>
      <c r="B256" s="201" t="s">
        <v>76</v>
      </c>
      <c r="C256" s="201"/>
      <c r="D256" s="201"/>
      <c r="E256" s="201"/>
      <c r="F256" s="201"/>
      <c r="G256" s="201"/>
      <c r="H256" s="201"/>
      <c r="I256" s="201"/>
      <c r="J256" s="201"/>
      <c r="K256" s="201"/>
      <c r="L256" s="201"/>
      <c r="M256" s="71" t="str">
        <f>IF(M255=0,"",M255)</f>
        <v/>
      </c>
      <c r="N256" s="34"/>
      <c r="O256" s="11" t="s">
        <v>150</v>
      </c>
      <c r="P256" s="65"/>
      <c r="Q256" s="15"/>
      <c r="R256" s="83"/>
      <c r="S256" s="84"/>
      <c r="T256" s="85"/>
      <c r="U256" s="86"/>
      <c r="V256" s="86"/>
    </row>
    <row r="257" spans="1:20">
      <c r="A257" s="244" t="s">
        <v>77</v>
      </c>
      <c r="B257" s="246"/>
      <c r="C257" s="247"/>
      <c r="D257" s="247"/>
      <c r="E257" s="248"/>
      <c r="F257" s="201" t="s">
        <v>5</v>
      </c>
      <c r="G257" s="201"/>
      <c r="H257" s="201"/>
      <c r="I257" s="202" t="s">
        <v>6</v>
      </c>
      <c r="J257" s="202"/>
      <c r="K257" s="202"/>
      <c r="L257" s="203" t="s">
        <v>7</v>
      </c>
      <c r="M257" s="203" t="s">
        <v>8</v>
      </c>
      <c r="N257" s="22"/>
      <c r="O257" s="205" t="s">
        <v>9</v>
      </c>
      <c r="P257" s="212" t="s">
        <v>10</v>
      </c>
      <c r="Q257" s="212"/>
      <c r="R257" s="205" t="s">
        <v>9</v>
      </c>
      <c r="S257" s="212" t="s">
        <v>11</v>
      </c>
      <c r="T257" s="212"/>
    </row>
    <row r="258" spans="1:20">
      <c r="A258" s="245"/>
      <c r="B258" s="249"/>
      <c r="C258" s="250"/>
      <c r="D258" s="250"/>
      <c r="E258" s="251"/>
      <c r="F258" s="23" t="s">
        <v>12</v>
      </c>
      <c r="G258" s="201" t="s">
        <v>13</v>
      </c>
      <c r="H258" s="23" t="s">
        <v>14</v>
      </c>
      <c r="I258" s="23" t="s">
        <v>12</v>
      </c>
      <c r="J258" s="201" t="s">
        <v>13</v>
      </c>
      <c r="K258" s="23" t="s">
        <v>14</v>
      </c>
      <c r="L258" s="204"/>
      <c r="M258" s="204"/>
      <c r="N258" s="22"/>
      <c r="O258" s="211"/>
      <c r="P258" s="24" t="s">
        <v>12</v>
      </c>
      <c r="Q258" s="213" t="s">
        <v>15</v>
      </c>
      <c r="R258" s="211"/>
      <c r="S258" s="205" t="s">
        <v>12</v>
      </c>
      <c r="T258" s="214" t="s">
        <v>13</v>
      </c>
    </row>
    <row r="259" spans="1:20">
      <c r="A259" s="245"/>
      <c r="B259" s="252"/>
      <c r="C259" s="253"/>
      <c r="D259" s="253"/>
      <c r="E259" s="254"/>
      <c r="F259" s="25" t="s">
        <v>16</v>
      </c>
      <c r="G259" s="201"/>
      <c r="H259" s="25" t="s">
        <v>17</v>
      </c>
      <c r="I259" s="25" t="s">
        <v>18</v>
      </c>
      <c r="J259" s="201"/>
      <c r="K259" s="25" t="s">
        <v>19</v>
      </c>
      <c r="L259" s="26" t="s">
        <v>20</v>
      </c>
      <c r="M259" s="26" t="s">
        <v>21</v>
      </c>
      <c r="N259" s="22"/>
      <c r="O259" s="206"/>
      <c r="P259" s="27" t="s">
        <v>22</v>
      </c>
      <c r="Q259" s="213"/>
      <c r="R259" s="206"/>
      <c r="S259" s="206"/>
      <c r="T259" s="215"/>
    </row>
    <row r="260" spans="1:20" ht="15" customHeight="1">
      <c r="A260" s="245"/>
      <c r="B260" s="208" t="s">
        <v>78</v>
      </c>
      <c r="C260" s="209"/>
      <c r="D260" s="209"/>
      <c r="E260" s="210"/>
      <c r="F260" s="28"/>
      <c r="G260" s="29" t="s">
        <v>39</v>
      </c>
      <c r="H260" s="32" t="str">
        <f t="shared" ref="H260:H278" si="42">IF(F260="","",F260*P260)</f>
        <v/>
      </c>
      <c r="I260" s="28"/>
      <c r="J260" s="29" t="s">
        <v>39</v>
      </c>
      <c r="K260" s="32" t="str">
        <f t="shared" ref="K260:K261" si="43">IF(I260="","",I260*P260)</f>
        <v/>
      </c>
      <c r="L260" s="32" t="str">
        <f>IF(F260="",IF(I260="","",-(I260*P260)),(F260-I260)*P260)</f>
        <v/>
      </c>
      <c r="M260" s="33" t="str">
        <f>IF(L260="","",L260*S260*44/12)</f>
        <v/>
      </c>
      <c r="N260" s="34"/>
      <c r="O260" s="35" t="str">
        <f>IF(P260=$X$46,"","○")</f>
        <v/>
      </c>
      <c r="P260" s="36">
        <v>13.6</v>
      </c>
      <c r="Q260" s="37" t="s">
        <v>40</v>
      </c>
      <c r="R260" s="38"/>
      <c r="S260" s="88">
        <v>0</v>
      </c>
      <c r="T260" s="40" t="s">
        <v>27</v>
      </c>
    </row>
    <row r="261" spans="1:20" ht="15" customHeight="1">
      <c r="A261" s="245"/>
      <c r="B261" s="208" t="s">
        <v>79</v>
      </c>
      <c r="C261" s="209"/>
      <c r="D261" s="209"/>
      <c r="E261" s="210"/>
      <c r="F261" s="28"/>
      <c r="G261" s="29" t="s">
        <v>39</v>
      </c>
      <c r="H261" s="32" t="str">
        <f t="shared" si="42"/>
        <v/>
      </c>
      <c r="I261" s="28"/>
      <c r="J261" s="29" t="s">
        <v>39</v>
      </c>
      <c r="K261" s="32" t="str">
        <f t="shared" si="43"/>
        <v/>
      </c>
      <c r="L261" s="32" t="str">
        <f t="shared" ref="L261" si="44">IF(F261="",IF(I261="","",-(I261*P261)),(F261-I261)*P261)</f>
        <v/>
      </c>
      <c r="M261" s="33" t="str">
        <f t="shared" ref="M261:M271" si="45">IF(L261="","",L261*S261*44/12)</f>
        <v/>
      </c>
      <c r="N261" s="34"/>
      <c r="O261" s="35" t="str">
        <f>IF(P261=$X$47,"","○")</f>
        <v/>
      </c>
      <c r="P261" s="36">
        <v>13.2</v>
      </c>
      <c r="Q261" s="37" t="s">
        <v>40</v>
      </c>
      <c r="R261" s="38"/>
      <c r="S261" s="88">
        <v>0</v>
      </c>
      <c r="T261" s="40" t="s">
        <v>30</v>
      </c>
    </row>
    <row r="262" spans="1:20" ht="15" customHeight="1">
      <c r="A262" s="245"/>
      <c r="B262" s="208" t="s">
        <v>80</v>
      </c>
      <c r="C262" s="209"/>
      <c r="D262" s="209"/>
      <c r="E262" s="210"/>
      <c r="F262" s="28"/>
      <c r="G262" s="29" t="s">
        <v>39</v>
      </c>
      <c r="H262" s="32" t="str">
        <f t="shared" si="42"/>
        <v/>
      </c>
      <c r="I262" s="28"/>
      <c r="J262" s="29" t="s">
        <v>39</v>
      </c>
      <c r="K262" s="32" t="str">
        <f>IF(I262="","",I262*P262)</f>
        <v/>
      </c>
      <c r="L262" s="32" t="str">
        <f>IF(F262="",IF(I262="","",-(I262*P262)),(F262-I262)*P262)</f>
        <v/>
      </c>
      <c r="M262" s="33" t="str">
        <f t="shared" si="45"/>
        <v/>
      </c>
      <c r="N262" s="34"/>
      <c r="O262" s="35" t="str">
        <f>IF(P262=$X$48,"","○")</f>
        <v/>
      </c>
      <c r="P262" s="36">
        <v>17.100000000000001</v>
      </c>
      <c r="Q262" s="37" t="s">
        <v>40</v>
      </c>
      <c r="R262" s="38"/>
      <c r="S262" s="88">
        <v>0</v>
      </c>
      <c r="T262" s="40" t="s">
        <v>30</v>
      </c>
    </row>
    <row r="263" spans="1:20" ht="15" customHeight="1">
      <c r="A263" s="245"/>
      <c r="B263" s="208" t="s">
        <v>81</v>
      </c>
      <c r="C263" s="209"/>
      <c r="D263" s="209"/>
      <c r="E263" s="210"/>
      <c r="F263" s="28"/>
      <c r="G263" s="29" t="s">
        <v>25</v>
      </c>
      <c r="H263" s="32" t="str">
        <f t="shared" si="42"/>
        <v/>
      </c>
      <c r="I263" s="28"/>
      <c r="J263" s="29" t="s">
        <v>25</v>
      </c>
      <c r="K263" s="32" t="str">
        <f t="shared" ref="K263:K278" si="46">IF(I263="","",I263*P263)</f>
        <v/>
      </c>
      <c r="L263" s="32" t="str">
        <f t="shared" ref="L263" si="47">IF(F263="",IF(I263="","",-(I263*P263)),(F263-I263)*P263)</f>
        <v/>
      </c>
      <c r="M263" s="33" t="str">
        <f t="shared" si="45"/>
        <v/>
      </c>
      <c r="N263" s="34"/>
      <c r="O263" s="35" t="str">
        <f>IF(P263=$X$49,"","○")</f>
        <v/>
      </c>
      <c r="P263" s="36">
        <v>23.4</v>
      </c>
      <c r="Q263" s="37" t="s">
        <v>26</v>
      </c>
      <c r="R263" s="38"/>
      <c r="S263" s="88">
        <v>0</v>
      </c>
      <c r="T263" s="40" t="s">
        <v>30</v>
      </c>
    </row>
    <row r="264" spans="1:20" ht="15" customHeight="1">
      <c r="A264" s="245"/>
      <c r="B264" s="208" t="s">
        <v>82</v>
      </c>
      <c r="C264" s="209"/>
      <c r="D264" s="209"/>
      <c r="E264" s="210"/>
      <c r="F264" s="28"/>
      <c r="G264" s="29" t="s">
        <v>25</v>
      </c>
      <c r="H264" s="32" t="str">
        <f t="shared" si="42"/>
        <v/>
      </c>
      <c r="I264" s="28"/>
      <c r="J264" s="29" t="s">
        <v>25</v>
      </c>
      <c r="K264" s="32" t="str">
        <f t="shared" si="46"/>
        <v/>
      </c>
      <c r="L264" s="32" t="str">
        <f>IF(F264="",IF(I264="","",-(I264*P264)),(F264-I264)*P264)</f>
        <v/>
      </c>
      <c r="M264" s="33" t="str">
        <f t="shared" si="45"/>
        <v/>
      </c>
      <c r="N264" s="34"/>
      <c r="O264" s="35" t="str">
        <f>IF(P264=$X$50,"","○")</f>
        <v/>
      </c>
      <c r="P264" s="36">
        <v>35.6</v>
      </c>
      <c r="Q264" s="37" t="s">
        <v>26</v>
      </c>
      <c r="R264" s="38"/>
      <c r="S264" s="88">
        <v>0</v>
      </c>
      <c r="T264" s="40" t="s">
        <v>30</v>
      </c>
    </row>
    <row r="265" spans="1:20" ht="15" customHeight="1">
      <c r="A265" s="245"/>
      <c r="B265" s="208" t="s">
        <v>83</v>
      </c>
      <c r="C265" s="209"/>
      <c r="D265" s="209"/>
      <c r="E265" s="210"/>
      <c r="F265" s="28"/>
      <c r="G265" s="29" t="s">
        <v>46</v>
      </c>
      <c r="H265" s="32" t="str">
        <f t="shared" si="42"/>
        <v/>
      </c>
      <c r="I265" s="28"/>
      <c r="J265" s="29" t="s">
        <v>46</v>
      </c>
      <c r="K265" s="32" t="str">
        <f t="shared" si="46"/>
        <v/>
      </c>
      <c r="L265" s="32" t="str">
        <f t="shared" ref="L265:L270" si="48">IF(F265="",IF(I265="","",-(I265*P265)),(F265-I265)*P265)</f>
        <v/>
      </c>
      <c r="M265" s="33" t="str">
        <f t="shared" si="45"/>
        <v/>
      </c>
      <c r="N265" s="34"/>
      <c r="O265" s="35" t="str">
        <f>IF(P265=$X$51,"","○")</f>
        <v/>
      </c>
      <c r="P265" s="36">
        <v>21.2</v>
      </c>
      <c r="Q265" s="37" t="s">
        <v>47</v>
      </c>
      <c r="R265" s="38"/>
      <c r="S265" s="88">
        <v>0</v>
      </c>
      <c r="T265" s="40" t="s">
        <v>30</v>
      </c>
    </row>
    <row r="266" spans="1:20" ht="15" customHeight="1">
      <c r="A266" s="245"/>
      <c r="B266" s="208" t="s">
        <v>84</v>
      </c>
      <c r="C266" s="209"/>
      <c r="D266" s="209"/>
      <c r="E266" s="210"/>
      <c r="F266" s="28"/>
      <c r="G266" s="29" t="s">
        <v>39</v>
      </c>
      <c r="H266" s="32" t="str">
        <f t="shared" si="42"/>
        <v/>
      </c>
      <c r="I266" s="28"/>
      <c r="J266" s="29" t="s">
        <v>39</v>
      </c>
      <c r="K266" s="32" t="str">
        <f t="shared" si="46"/>
        <v/>
      </c>
      <c r="L266" s="32" t="str">
        <f t="shared" si="48"/>
        <v/>
      </c>
      <c r="M266" s="33" t="str">
        <f t="shared" si="45"/>
        <v/>
      </c>
      <c r="N266" s="34"/>
      <c r="O266" s="35" t="str">
        <f>IF(P266=$X$52,"","○")</f>
        <v/>
      </c>
      <c r="P266" s="36">
        <v>13.2</v>
      </c>
      <c r="Q266" s="37" t="s">
        <v>40</v>
      </c>
      <c r="R266" s="38"/>
      <c r="S266" s="88">
        <v>0</v>
      </c>
      <c r="T266" s="40" t="s">
        <v>30</v>
      </c>
    </row>
    <row r="267" spans="1:20" ht="15" customHeight="1">
      <c r="A267" s="245"/>
      <c r="B267" s="208" t="s">
        <v>85</v>
      </c>
      <c r="C267" s="209"/>
      <c r="D267" s="209"/>
      <c r="E267" s="210"/>
      <c r="F267" s="28"/>
      <c r="G267" s="29" t="s">
        <v>39</v>
      </c>
      <c r="H267" s="32" t="str">
        <f t="shared" si="42"/>
        <v/>
      </c>
      <c r="I267" s="28"/>
      <c r="J267" s="29" t="s">
        <v>39</v>
      </c>
      <c r="K267" s="32" t="str">
        <f t="shared" si="46"/>
        <v/>
      </c>
      <c r="L267" s="32" t="str">
        <f t="shared" si="48"/>
        <v/>
      </c>
      <c r="M267" s="33" t="str">
        <f t="shared" si="45"/>
        <v/>
      </c>
      <c r="N267" s="34"/>
      <c r="O267" s="35" t="str">
        <f>IF(P267=$X$53,"","○")</f>
        <v/>
      </c>
      <c r="P267" s="45">
        <v>18</v>
      </c>
      <c r="Q267" s="37" t="s">
        <v>40</v>
      </c>
      <c r="R267" s="38" t="str">
        <f>IF(S267=$Z$53,"","○")</f>
        <v/>
      </c>
      <c r="S267" s="90">
        <v>1.6199999999999999E-2</v>
      </c>
      <c r="T267" s="40" t="s">
        <v>30</v>
      </c>
    </row>
    <row r="268" spans="1:20" ht="15" customHeight="1">
      <c r="A268" s="245"/>
      <c r="B268" s="208" t="s">
        <v>86</v>
      </c>
      <c r="C268" s="209"/>
      <c r="D268" s="209"/>
      <c r="E268" s="210"/>
      <c r="F268" s="28"/>
      <c r="G268" s="29" t="s">
        <v>39</v>
      </c>
      <c r="H268" s="32" t="str">
        <f t="shared" si="42"/>
        <v/>
      </c>
      <c r="I268" s="28"/>
      <c r="J268" s="29" t="s">
        <v>39</v>
      </c>
      <c r="K268" s="32" t="str">
        <f t="shared" si="46"/>
        <v/>
      </c>
      <c r="L268" s="32" t="str">
        <f t="shared" si="48"/>
        <v/>
      </c>
      <c r="M268" s="33" t="str">
        <f t="shared" si="45"/>
        <v/>
      </c>
      <c r="N268" s="34"/>
      <c r="O268" s="35" t="str">
        <f>IF(P268=$X$54,"","○")</f>
        <v/>
      </c>
      <c r="P268" s="36">
        <v>26.9</v>
      </c>
      <c r="Q268" s="37" t="s">
        <v>40</v>
      </c>
      <c r="R268" s="38" t="str">
        <f>IF(S268=$Z$54,"","○")</f>
        <v/>
      </c>
      <c r="S268" s="90">
        <v>1.66E-2</v>
      </c>
      <c r="T268" s="40" t="s">
        <v>30</v>
      </c>
    </row>
    <row r="269" spans="1:20" ht="15" customHeight="1">
      <c r="A269" s="245"/>
      <c r="B269" s="208" t="s">
        <v>87</v>
      </c>
      <c r="C269" s="209"/>
      <c r="D269" s="209"/>
      <c r="E269" s="210"/>
      <c r="F269" s="28"/>
      <c r="G269" s="29" t="s">
        <v>39</v>
      </c>
      <c r="H269" s="32" t="str">
        <f t="shared" si="42"/>
        <v/>
      </c>
      <c r="I269" s="28"/>
      <c r="J269" s="29" t="s">
        <v>39</v>
      </c>
      <c r="K269" s="32" t="str">
        <f t="shared" si="46"/>
        <v/>
      </c>
      <c r="L269" s="32" t="str">
        <f t="shared" si="48"/>
        <v/>
      </c>
      <c r="M269" s="33" t="str">
        <f t="shared" si="45"/>
        <v/>
      </c>
      <c r="N269" s="34"/>
      <c r="O269" s="35" t="str">
        <f>IF(P269=$X$55,"","○")</f>
        <v/>
      </c>
      <c r="P269" s="36">
        <v>33.200000000000003</v>
      </c>
      <c r="Q269" s="37" t="s">
        <v>40</v>
      </c>
      <c r="R269" s="38" t="str">
        <f>IF(S269=$Z$55,"","○")</f>
        <v/>
      </c>
      <c r="S269" s="90">
        <v>1.35E-2</v>
      </c>
      <c r="T269" s="40" t="s">
        <v>30</v>
      </c>
    </row>
    <row r="270" spans="1:20" ht="15" customHeight="1">
      <c r="A270" s="245"/>
      <c r="B270" s="255" t="s">
        <v>88</v>
      </c>
      <c r="C270" s="256"/>
      <c r="D270" s="256"/>
      <c r="E270" s="257"/>
      <c r="F270" s="28"/>
      <c r="G270" s="29" t="s">
        <v>39</v>
      </c>
      <c r="H270" s="32" t="str">
        <f t="shared" si="42"/>
        <v/>
      </c>
      <c r="I270" s="28"/>
      <c r="J270" s="29" t="s">
        <v>39</v>
      </c>
      <c r="K270" s="32" t="str">
        <f t="shared" si="46"/>
        <v/>
      </c>
      <c r="L270" s="32" t="str">
        <f t="shared" si="48"/>
        <v/>
      </c>
      <c r="M270" s="33" t="str">
        <f t="shared" si="45"/>
        <v/>
      </c>
      <c r="N270" s="34"/>
      <c r="O270" s="35" t="str">
        <f>IF(P270=$X$56,"","○")</f>
        <v/>
      </c>
      <c r="P270" s="36">
        <v>29.3</v>
      </c>
      <c r="Q270" s="37" t="s">
        <v>40</v>
      </c>
      <c r="R270" s="38" t="str">
        <f>IF(S270=$Z$56,"","○")</f>
        <v/>
      </c>
      <c r="S270" s="90">
        <v>2.5700000000000001E-2</v>
      </c>
      <c r="T270" s="40" t="s">
        <v>27</v>
      </c>
    </row>
    <row r="271" spans="1:20" ht="15" customHeight="1">
      <c r="A271" s="245"/>
      <c r="B271" s="255" t="s">
        <v>89</v>
      </c>
      <c r="C271" s="256"/>
      <c r="D271" s="256"/>
      <c r="E271" s="257"/>
      <c r="F271" s="28"/>
      <c r="G271" s="29" t="s">
        <v>39</v>
      </c>
      <c r="H271" s="32" t="str">
        <f t="shared" si="42"/>
        <v/>
      </c>
      <c r="I271" s="28"/>
      <c r="J271" s="29" t="s">
        <v>39</v>
      </c>
      <c r="K271" s="32" t="str">
        <f t="shared" si="46"/>
        <v/>
      </c>
      <c r="L271" s="32" t="str">
        <f>IF(F271="",IF(I271="","",-(I271*P271)),(F271-I271)*P271)</f>
        <v/>
      </c>
      <c r="M271" s="33" t="str">
        <f t="shared" si="45"/>
        <v/>
      </c>
      <c r="N271" s="34"/>
      <c r="O271" s="35" t="str">
        <f>IF(P271=$X$57,"","○")</f>
        <v/>
      </c>
      <c r="P271" s="36">
        <v>29.3</v>
      </c>
      <c r="Q271" s="37" t="s">
        <v>40</v>
      </c>
      <c r="R271" s="38" t="str">
        <f>IF(S271=$Z$57,"","○")</f>
        <v/>
      </c>
      <c r="S271" s="90">
        <v>2.3900000000000001E-2</v>
      </c>
      <c r="T271" s="40" t="s">
        <v>27</v>
      </c>
    </row>
    <row r="272" spans="1:20" ht="15" customHeight="1">
      <c r="A272" s="245"/>
      <c r="B272" s="208" t="s">
        <v>90</v>
      </c>
      <c r="C272" s="209"/>
      <c r="D272" s="209"/>
      <c r="E272" s="210"/>
      <c r="F272" s="28"/>
      <c r="G272" s="29" t="s">
        <v>25</v>
      </c>
      <c r="H272" s="32" t="str">
        <f t="shared" si="42"/>
        <v/>
      </c>
      <c r="I272" s="28"/>
      <c r="J272" s="29" t="s">
        <v>25</v>
      </c>
      <c r="K272" s="32" t="str">
        <f t="shared" si="46"/>
        <v/>
      </c>
      <c r="L272" s="32" t="str">
        <f t="shared" ref="L272" si="49">IF(F272="",IF(I272="","",-(I272*P272)),(F272-I272)*P272)</f>
        <v/>
      </c>
      <c r="M272" s="33" t="str">
        <f>IF(L272="","",L272*S272*44/12)</f>
        <v/>
      </c>
      <c r="N272" s="34"/>
      <c r="O272" s="35" t="str">
        <f>IF(P272=$X$58,"","○")</f>
        <v/>
      </c>
      <c r="P272" s="36">
        <v>40.200000000000003</v>
      </c>
      <c r="Q272" s="37" t="s">
        <v>26</v>
      </c>
      <c r="R272" s="38" t="str">
        <f>IF(S272=$Z$58,"","○")</f>
        <v/>
      </c>
      <c r="S272" s="90">
        <v>1.7899999999999999E-2</v>
      </c>
      <c r="T272" s="40" t="s">
        <v>30</v>
      </c>
    </row>
    <row r="273" spans="1:23" ht="15" customHeight="1">
      <c r="A273" s="245"/>
      <c r="B273" s="208" t="s">
        <v>91</v>
      </c>
      <c r="C273" s="209"/>
      <c r="D273" s="209"/>
      <c r="E273" s="210"/>
      <c r="F273" s="28"/>
      <c r="G273" s="29" t="s">
        <v>46</v>
      </c>
      <c r="H273" s="32" t="str">
        <f t="shared" si="42"/>
        <v/>
      </c>
      <c r="I273" s="28"/>
      <c r="J273" s="29" t="s">
        <v>46</v>
      </c>
      <c r="K273" s="32" t="str">
        <f t="shared" si="46"/>
        <v/>
      </c>
      <c r="L273" s="32" t="str">
        <f>IF(F273="",IF(I273="","",-(I273*P273)),(F273-I273)*P273)</f>
        <v/>
      </c>
      <c r="M273" s="33" t="str">
        <f t="shared" ref="M273" si="50">IF(L273="","",L273*S273*44/12)</f>
        <v/>
      </c>
      <c r="N273" s="34"/>
      <c r="O273" s="35" t="str">
        <f>IF(P273=$X$59,"","○")</f>
        <v/>
      </c>
      <c r="P273" s="36">
        <v>21.2</v>
      </c>
      <c r="Q273" s="37" t="s">
        <v>47</v>
      </c>
      <c r="R273" s="38"/>
      <c r="S273" s="88">
        <v>0</v>
      </c>
      <c r="T273" s="40" t="s">
        <v>30</v>
      </c>
    </row>
    <row r="274" spans="1:23" ht="15" customHeight="1">
      <c r="A274" s="245"/>
      <c r="B274" s="208" t="s">
        <v>92</v>
      </c>
      <c r="C274" s="209"/>
      <c r="D274" s="209"/>
      <c r="E274" s="210"/>
      <c r="F274" s="28"/>
      <c r="G274" s="29" t="s">
        <v>39</v>
      </c>
      <c r="H274" s="32" t="str">
        <f t="shared" si="42"/>
        <v/>
      </c>
      <c r="I274" s="28"/>
      <c r="J274" s="29" t="s">
        <v>39</v>
      </c>
      <c r="K274" s="32" t="str">
        <f t="shared" si="46"/>
        <v/>
      </c>
      <c r="L274" s="32" t="str">
        <f t="shared" ref="L274:L278" si="51">IF(F274="",IF(I274="","",-(I274*P274)),(F274-I274)*P274)</f>
        <v/>
      </c>
      <c r="M274" s="33" t="str">
        <f>IF(L274="","",L274*S274*44/12)</f>
        <v/>
      </c>
      <c r="N274" s="34"/>
      <c r="O274" s="35" t="str">
        <f>IF(P274=$X$60,"","○")</f>
        <v/>
      </c>
      <c r="P274" s="36">
        <v>17.100000000000001</v>
      </c>
      <c r="Q274" s="37" t="s">
        <v>40</v>
      </c>
      <c r="R274" s="38"/>
      <c r="S274" s="88">
        <v>0</v>
      </c>
      <c r="T274" s="40" t="s">
        <v>30</v>
      </c>
    </row>
    <row r="275" spans="1:23" ht="15" customHeight="1">
      <c r="A275" s="245"/>
      <c r="B275" s="208" t="s">
        <v>93</v>
      </c>
      <c r="C275" s="209"/>
      <c r="D275" s="209"/>
      <c r="E275" s="210"/>
      <c r="F275" s="28"/>
      <c r="G275" s="29" t="s">
        <v>39</v>
      </c>
      <c r="H275" s="32" t="str">
        <f t="shared" si="42"/>
        <v/>
      </c>
      <c r="I275" s="28"/>
      <c r="J275" s="29" t="s">
        <v>39</v>
      </c>
      <c r="K275" s="32" t="str">
        <f t="shared" si="46"/>
        <v/>
      </c>
      <c r="L275" s="32" t="str">
        <f t="shared" si="51"/>
        <v/>
      </c>
      <c r="M275" s="33" t="str">
        <f t="shared" ref="M275" si="52">IF(L275="","",L275*S275*44/12)</f>
        <v/>
      </c>
      <c r="N275" s="34"/>
      <c r="O275" s="35" t="str">
        <f>IF(P275=$X$61,"","○")</f>
        <v/>
      </c>
      <c r="P275" s="45">
        <v>142</v>
      </c>
      <c r="Q275" s="37" t="s">
        <v>40</v>
      </c>
      <c r="R275" s="38"/>
      <c r="S275" s="88">
        <v>0</v>
      </c>
      <c r="T275" s="40" t="s">
        <v>30</v>
      </c>
    </row>
    <row r="276" spans="1:23" ht="15" customHeight="1" thickBot="1">
      <c r="A276" s="245"/>
      <c r="B276" s="208" t="s">
        <v>94</v>
      </c>
      <c r="C276" s="209"/>
      <c r="D276" s="209"/>
      <c r="E276" s="210"/>
      <c r="F276" s="28"/>
      <c r="G276" s="29" t="s">
        <v>39</v>
      </c>
      <c r="H276" s="32" t="str">
        <f t="shared" si="42"/>
        <v/>
      </c>
      <c r="I276" s="28"/>
      <c r="J276" s="29" t="s">
        <v>39</v>
      </c>
      <c r="K276" s="32" t="str">
        <f t="shared" si="46"/>
        <v/>
      </c>
      <c r="L276" s="32" t="str">
        <f t="shared" si="51"/>
        <v/>
      </c>
      <c r="M276" s="33" t="str">
        <f>IF(L276="","",L276*S276*44/12)</f>
        <v/>
      </c>
      <c r="N276" s="34"/>
      <c r="O276" s="35" t="str">
        <f>IF(P276=$X$62,"","○")</f>
        <v/>
      </c>
      <c r="P276" s="52">
        <v>22.5</v>
      </c>
      <c r="Q276" s="91" t="s">
        <v>40</v>
      </c>
      <c r="R276" s="38"/>
      <c r="S276" s="92">
        <v>0</v>
      </c>
      <c r="T276" s="93" t="s">
        <v>30</v>
      </c>
    </row>
    <row r="277" spans="1:23" ht="15" customHeight="1">
      <c r="A277" s="245"/>
      <c r="B277" s="264" t="s">
        <v>95</v>
      </c>
      <c r="C277" s="265"/>
      <c r="D277" s="268"/>
      <c r="E277" s="269"/>
      <c r="F277" s="28"/>
      <c r="G277" s="58"/>
      <c r="H277" s="32" t="str">
        <f t="shared" si="42"/>
        <v/>
      </c>
      <c r="I277" s="28"/>
      <c r="J277" s="58"/>
      <c r="K277" s="32" t="str">
        <f t="shared" si="46"/>
        <v/>
      </c>
      <c r="L277" s="32" t="str">
        <f t="shared" si="51"/>
        <v/>
      </c>
      <c r="M277" s="33" t="str">
        <f t="shared" ref="M277:M278" si="53">IF(L277="","",L277*S277*44/12)</f>
        <v/>
      </c>
      <c r="N277" s="94"/>
      <c r="O277" s="95"/>
      <c r="P277" s="60"/>
      <c r="Q277" s="96"/>
      <c r="R277" s="62"/>
      <c r="S277" s="60"/>
      <c r="T277" s="96"/>
      <c r="W277" s="56"/>
    </row>
    <row r="278" spans="1:23" ht="15" customHeight="1" thickBot="1">
      <c r="A278" s="245"/>
      <c r="B278" s="266"/>
      <c r="C278" s="267"/>
      <c r="D278" s="268"/>
      <c r="E278" s="269"/>
      <c r="F278" s="28"/>
      <c r="G278" s="58"/>
      <c r="H278" s="32" t="str">
        <f t="shared" si="42"/>
        <v/>
      </c>
      <c r="I278" s="28"/>
      <c r="J278" s="58"/>
      <c r="K278" s="32" t="str">
        <f t="shared" si="46"/>
        <v/>
      </c>
      <c r="L278" s="32" t="str">
        <f t="shared" si="51"/>
        <v/>
      </c>
      <c r="M278" s="33" t="str">
        <f t="shared" si="53"/>
        <v/>
      </c>
      <c r="N278" s="94"/>
      <c r="O278" s="97"/>
      <c r="P278" s="67"/>
      <c r="Q278" s="98"/>
      <c r="R278" s="65"/>
      <c r="S278" s="67"/>
      <c r="T278" s="98"/>
      <c r="W278" s="56"/>
    </row>
    <row r="279" spans="1:23">
      <c r="A279" s="99"/>
      <c r="B279" s="270" t="s">
        <v>96</v>
      </c>
      <c r="C279" s="271"/>
      <c r="D279" s="271"/>
      <c r="E279" s="271"/>
      <c r="F279" s="271"/>
      <c r="G279" s="271"/>
      <c r="H279" s="271"/>
      <c r="I279" s="271"/>
      <c r="J279" s="271"/>
      <c r="K279" s="271"/>
      <c r="L279" s="272"/>
      <c r="M279" s="71" t="str">
        <f>IF(SUM(M260:M278)=0,"",SUM(M260:M278))</f>
        <v/>
      </c>
      <c r="N279" s="34"/>
      <c r="O279" s="16" t="s">
        <v>151</v>
      </c>
      <c r="P279" s="100"/>
      <c r="Q279" s="73"/>
      <c r="R279" s="65"/>
      <c r="S279" s="100"/>
      <c r="T279" s="73"/>
      <c r="W279" s="56"/>
    </row>
    <row r="280" spans="1:23">
      <c r="A280" s="201" t="s">
        <v>4</v>
      </c>
      <c r="B280" s="201"/>
      <c r="C280" s="201"/>
      <c r="D280" s="201"/>
      <c r="E280" s="201"/>
      <c r="F280" s="261" t="s">
        <v>5</v>
      </c>
      <c r="G280" s="262"/>
      <c r="H280" s="263"/>
      <c r="I280" s="261" t="s">
        <v>6</v>
      </c>
      <c r="J280" s="262"/>
      <c r="K280" s="263"/>
      <c r="L280" s="203" t="s">
        <v>69</v>
      </c>
      <c r="M280" s="220" t="s">
        <v>8</v>
      </c>
      <c r="N280" s="94"/>
      <c r="O280" s="16" t="s">
        <v>152</v>
      </c>
      <c r="P280" s="100"/>
      <c r="R280" s="65"/>
      <c r="S280" s="100"/>
      <c r="T280" s="73"/>
      <c r="W280" s="56"/>
    </row>
    <row r="281" spans="1:23">
      <c r="A281" s="201"/>
      <c r="B281" s="201"/>
      <c r="C281" s="201"/>
      <c r="D281" s="201"/>
      <c r="E281" s="201"/>
      <c r="F281" s="23" t="s">
        <v>12</v>
      </c>
      <c r="G281" s="203" t="s">
        <v>13</v>
      </c>
      <c r="H281" s="259"/>
      <c r="I281" s="26" t="s">
        <v>12</v>
      </c>
      <c r="J281" s="204" t="s">
        <v>13</v>
      </c>
      <c r="K281" s="259"/>
      <c r="L281" s="204"/>
      <c r="M281" s="221"/>
      <c r="N281" s="94"/>
      <c r="O281" s="97"/>
      <c r="P281" s="100"/>
      <c r="Q281" s="101"/>
      <c r="R281" s="65"/>
      <c r="S281" s="100"/>
      <c r="T281" s="73"/>
      <c r="W281" s="56"/>
    </row>
    <row r="282" spans="1:23">
      <c r="A282" s="201"/>
      <c r="B282" s="201"/>
      <c r="C282" s="201"/>
      <c r="D282" s="201"/>
      <c r="E282" s="201"/>
      <c r="F282" s="25" t="s">
        <v>16</v>
      </c>
      <c r="G282" s="258"/>
      <c r="H282" s="260"/>
      <c r="I282" s="102" t="s">
        <v>97</v>
      </c>
      <c r="J282" s="258"/>
      <c r="K282" s="260"/>
      <c r="L282" s="25" t="s">
        <v>98</v>
      </c>
      <c r="M282" s="26" t="s">
        <v>21</v>
      </c>
      <c r="N282" s="94"/>
      <c r="O282" s="77" t="s">
        <v>153</v>
      </c>
      <c r="P282" s="100"/>
      <c r="Q282" s="15"/>
      <c r="R282" s="83"/>
      <c r="S282" s="188"/>
      <c r="T282" s="85"/>
      <c r="W282" s="56"/>
    </row>
    <row r="283" spans="1:23" ht="17" thickBot="1">
      <c r="A283" s="203" t="s">
        <v>99</v>
      </c>
      <c r="B283" s="285" t="s">
        <v>100</v>
      </c>
      <c r="C283" s="273" t="s">
        <v>101</v>
      </c>
      <c r="D283" s="274"/>
      <c r="E283" s="275"/>
      <c r="F283" s="28"/>
      <c r="G283" s="29" t="s">
        <v>103</v>
      </c>
      <c r="H283" s="103"/>
      <c r="I283" s="28"/>
      <c r="J283" s="29" t="s">
        <v>103</v>
      </c>
      <c r="K283" s="104"/>
      <c r="L283" s="30" t="str">
        <f>IF(F283="",IF(I283="","",F283-I283),F283-I283)</f>
        <v/>
      </c>
      <c r="M283" s="71" t="str">
        <f t="shared" ref="M283" si="54">IF(L283="","",L283*S283)</f>
        <v/>
      </c>
      <c r="N283" s="34"/>
      <c r="O283" s="56"/>
      <c r="P283" s="70"/>
      <c r="Q283" s="105"/>
      <c r="R283" s="106" t="str">
        <f>IF(S283=$Z$69,"","○")</f>
        <v/>
      </c>
      <c r="S283" s="107">
        <v>6.54E-2</v>
      </c>
      <c r="T283" s="40" t="s">
        <v>104</v>
      </c>
    </row>
    <row r="284" spans="1:23" ht="17" thickTop="1">
      <c r="A284" s="204"/>
      <c r="B284" s="286"/>
      <c r="C284" s="288" t="s">
        <v>106</v>
      </c>
      <c r="D284" s="289"/>
      <c r="E284" s="290"/>
      <c r="F284" s="28"/>
      <c r="G284" s="29" t="s">
        <v>103</v>
      </c>
      <c r="H284" s="103"/>
      <c r="I284" s="28"/>
      <c r="J284" s="29" t="s">
        <v>103</v>
      </c>
      <c r="K284" s="104"/>
      <c r="L284" s="30" t="str">
        <f>IF(F284="",IF(I284="","",F284-I284),F284-I284)</f>
        <v/>
      </c>
      <c r="M284" s="71" t="str">
        <f>IF(L284="","",L284*S284)</f>
        <v/>
      </c>
      <c r="N284" s="34"/>
      <c r="O284" s="56"/>
      <c r="P284" s="70"/>
      <c r="Q284" s="105"/>
      <c r="R284" s="109"/>
      <c r="S284" s="110"/>
      <c r="T284" s="111" t="s">
        <v>104</v>
      </c>
    </row>
    <row r="285" spans="1:23">
      <c r="A285" s="204"/>
      <c r="B285" s="286"/>
      <c r="C285" s="273" t="s">
        <v>107</v>
      </c>
      <c r="D285" s="274"/>
      <c r="E285" s="275"/>
      <c r="F285" s="28"/>
      <c r="G285" s="29" t="s">
        <v>103</v>
      </c>
      <c r="H285" s="103"/>
      <c r="I285" s="28"/>
      <c r="J285" s="29" t="s">
        <v>103</v>
      </c>
      <c r="K285" s="104"/>
      <c r="L285" s="30" t="str">
        <f t="shared" ref="L285:L287" si="55">IF(F285="",IF(I285="","",F285-I285),F285-I285)</f>
        <v/>
      </c>
      <c r="M285" s="71" t="str">
        <f t="shared" ref="M285:M287" si="56">IF(L285="","",L285*S285)</f>
        <v/>
      </c>
      <c r="N285" s="34"/>
      <c r="O285" s="56"/>
      <c r="P285" s="70"/>
      <c r="Q285" s="105"/>
      <c r="R285" s="109"/>
      <c r="S285" s="113"/>
      <c r="T285" s="111" t="s">
        <v>104</v>
      </c>
    </row>
    <row r="286" spans="1:23">
      <c r="A286" s="204"/>
      <c r="B286" s="286"/>
      <c r="C286" s="273" t="s">
        <v>108</v>
      </c>
      <c r="D286" s="274"/>
      <c r="E286" s="275"/>
      <c r="F286" s="28"/>
      <c r="G286" s="29" t="s">
        <v>103</v>
      </c>
      <c r="H286" s="103"/>
      <c r="I286" s="28"/>
      <c r="J286" s="29" t="s">
        <v>103</v>
      </c>
      <c r="K286" s="104"/>
      <c r="L286" s="30" t="str">
        <f t="shared" si="55"/>
        <v/>
      </c>
      <c r="M286" s="71" t="str">
        <f t="shared" si="56"/>
        <v/>
      </c>
      <c r="N286" s="34"/>
      <c r="O286" s="56"/>
      <c r="P286" s="70"/>
      <c r="Q286" s="105"/>
      <c r="R286" s="109"/>
      <c r="S286" s="113"/>
      <c r="T286" s="111" t="s">
        <v>104</v>
      </c>
    </row>
    <row r="287" spans="1:23" ht="17" thickBot="1">
      <c r="A287" s="204"/>
      <c r="B287" s="287"/>
      <c r="C287" s="273" t="s">
        <v>109</v>
      </c>
      <c r="D287" s="275"/>
      <c r="E287" s="173"/>
      <c r="F287" s="28"/>
      <c r="G287" s="29" t="s">
        <v>103</v>
      </c>
      <c r="H287" s="103"/>
      <c r="I287" s="28"/>
      <c r="J287" s="29" t="s">
        <v>103</v>
      </c>
      <c r="K287" s="104"/>
      <c r="L287" s="30" t="str">
        <f t="shared" si="55"/>
        <v/>
      </c>
      <c r="M287" s="71" t="str">
        <f t="shared" si="56"/>
        <v/>
      </c>
      <c r="N287" s="34"/>
      <c r="O287" s="56"/>
      <c r="P287" s="70"/>
      <c r="Q287" s="105"/>
      <c r="R287" s="109"/>
      <c r="S287" s="115"/>
      <c r="T287" s="111" t="s">
        <v>104</v>
      </c>
    </row>
    <row r="288" spans="1:23" ht="17" thickTop="1">
      <c r="A288" s="204"/>
      <c r="B288" s="285" t="s">
        <v>110</v>
      </c>
      <c r="C288" s="273" t="s">
        <v>111</v>
      </c>
      <c r="D288" s="274"/>
      <c r="E288" s="275"/>
      <c r="F288" s="28"/>
      <c r="G288" s="29" t="s">
        <v>103</v>
      </c>
      <c r="H288" s="103"/>
      <c r="I288" s="28"/>
      <c r="J288" s="29" t="s">
        <v>103</v>
      </c>
      <c r="K288" s="104"/>
      <c r="L288" s="79"/>
      <c r="M288" s="116"/>
      <c r="N288" s="34"/>
      <c r="O288" s="56"/>
      <c r="P288" s="70"/>
      <c r="Q288" s="105"/>
      <c r="R288" s="53"/>
      <c r="S288" s="117">
        <v>0</v>
      </c>
      <c r="T288" s="111" t="s">
        <v>104</v>
      </c>
    </row>
    <row r="289" spans="1:23">
      <c r="A289" s="204"/>
      <c r="B289" s="286"/>
      <c r="C289" s="273" t="s">
        <v>112</v>
      </c>
      <c r="D289" s="274"/>
      <c r="E289" s="275"/>
      <c r="F289" s="28"/>
      <c r="G289" s="29" t="s">
        <v>103</v>
      </c>
      <c r="H289" s="103"/>
      <c r="I289" s="28"/>
      <c r="J289" s="29" t="s">
        <v>103</v>
      </c>
      <c r="K289" s="104"/>
      <c r="L289" s="79"/>
      <c r="M289" s="116"/>
      <c r="N289" s="34"/>
      <c r="O289" s="56"/>
      <c r="P289" s="70"/>
      <c r="Q289" s="105"/>
      <c r="R289" s="106"/>
      <c r="S289" s="119">
        <v>0</v>
      </c>
      <c r="T289" s="111" t="s">
        <v>104</v>
      </c>
    </row>
    <row r="290" spans="1:23">
      <c r="A290" s="204"/>
      <c r="B290" s="286"/>
      <c r="C290" s="273" t="s">
        <v>113</v>
      </c>
      <c r="D290" s="274"/>
      <c r="E290" s="275"/>
      <c r="F290" s="28"/>
      <c r="G290" s="29" t="s">
        <v>103</v>
      </c>
      <c r="H290" s="103"/>
      <c r="I290" s="28"/>
      <c r="J290" s="29" t="s">
        <v>103</v>
      </c>
      <c r="K290" s="104"/>
      <c r="L290" s="79"/>
      <c r="M290" s="116"/>
      <c r="N290" s="34"/>
      <c r="O290" s="56"/>
      <c r="P290" s="70"/>
      <c r="Q290" s="105"/>
      <c r="R290" s="106"/>
      <c r="S290" s="119">
        <v>0</v>
      </c>
      <c r="T290" s="111" t="s">
        <v>104</v>
      </c>
    </row>
    <row r="291" spans="1:23">
      <c r="A291" s="204"/>
      <c r="B291" s="286"/>
      <c r="C291" s="273" t="s">
        <v>114</v>
      </c>
      <c r="D291" s="274"/>
      <c r="E291" s="275"/>
      <c r="F291" s="28"/>
      <c r="G291" s="29" t="s">
        <v>103</v>
      </c>
      <c r="H291" s="103"/>
      <c r="I291" s="28"/>
      <c r="J291" s="29" t="s">
        <v>103</v>
      </c>
      <c r="K291" s="104"/>
      <c r="L291" s="79"/>
      <c r="M291" s="116"/>
      <c r="N291" s="34"/>
      <c r="O291" s="56"/>
      <c r="P291" s="70"/>
      <c r="Q291" s="105"/>
      <c r="R291" s="106"/>
      <c r="S291" s="119">
        <v>0</v>
      </c>
      <c r="T291" s="111" t="s">
        <v>104</v>
      </c>
    </row>
    <row r="292" spans="1:23">
      <c r="A292" s="204"/>
      <c r="B292" s="287"/>
      <c r="C292" s="273" t="s">
        <v>115</v>
      </c>
      <c r="D292" s="275"/>
      <c r="E292" s="173"/>
      <c r="F292" s="28"/>
      <c r="G292" s="29" t="s">
        <v>103</v>
      </c>
      <c r="H292" s="103"/>
      <c r="I292" s="28"/>
      <c r="J292" s="29" t="s">
        <v>103</v>
      </c>
      <c r="K292" s="104"/>
      <c r="L292" s="79"/>
      <c r="M292" s="116"/>
      <c r="N292" s="34"/>
      <c r="O292" s="56"/>
      <c r="P292" s="70"/>
      <c r="Q292" s="105"/>
      <c r="R292" s="106"/>
      <c r="S292" s="120"/>
      <c r="T292" s="111" t="s">
        <v>104</v>
      </c>
    </row>
    <row r="293" spans="1:23">
      <c r="A293" s="258"/>
      <c r="B293" s="201" t="s">
        <v>116</v>
      </c>
      <c r="C293" s="201"/>
      <c r="D293" s="201"/>
      <c r="E293" s="201"/>
      <c r="F293" s="201"/>
      <c r="G293" s="201"/>
      <c r="H293" s="201"/>
      <c r="I293" s="201"/>
      <c r="J293" s="201"/>
      <c r="K293" s="201"/>
      <c r="L293" s="201"/>
      <c r="M293" s="71" t="str">
        <f>IF(SUM(M283:M292)=0,"",SUM(M283:M292))</f>
        <v/>
      </c>
      <c r="N293" s="34"/>
      <c r="O293" s="56"/>
      <c r="P293" s="70"/>
      <c r="Q293" s="105"/>
      <c r="R293" s="65"/>
      <c r="S293" s="121"/>
      <c r="T293" s="122"/>
    </row>
    <row r="294" spans="1:23">
      <c r="A294" s="276" t="s">
        <v>4</v>
      </c>
      <c r="B294" s="277"/>
      <c r="C294" s="277"/>
      <c r="D294" s="277"/>
      <c r="E294" s="278"/>
      <c r="F294" s="261" t="s">
        <v>5</v>
      </c>
      <c r="G294" s="262"/>
      <c r="H294" s="263"/>
      <c r="I294" s="261" t="s">
        <v>6</v>
      </c>
      <c r="J294" s="262"/>
      <c r="K294" s="263"/>
      <c r="L294" s="203" t="s">
        <v>117</v>
      </c>
      <c r="M294" s="220" t="s">
        <v>8</v>
      </c>
      <c r="N294" s="34"/>
      <c r="O294" s="56"/>
      <c r="P294" s="70"/>
      <c r="Q294" s="105"/>
      <c r="R294" s="65"/>
      <c r="S294" s="121"/>
      <c r="T294" s="73"/>
    </row>
    <row r="295" spans="1:23">
      <c r="A295" s="279"/>
      <c r="B295" s="280"/>
      <c r="C295" s="280"/>
      <c r="D295" s="280"/>
      <c r="E295" s="281"/>
      <c r="F295" s="203" t="s">
        <v>12</v>
      </c>
      <c r="G295" s="201" t="s">
        <v>13</v>
      </c>
      <c r="H295" s="319"/>
      <c r="I295" s="203" t="s">
        <v>12</v>
      </c>
      <c r="J295" s="201" t="s">
        <v>13</v>
      </c>
      <c r="K295" s="319"/>
      <c r="L295" s="204"/>
      <c r="M295" s="221"/>
      <c r="N295" s="123"/>
      <c r="O295" s="56" t="s">
        <v>154</v>
      </c>
      <c r="P295" s="70"/>
      <c r="Q295" s="124"/>
      <c r="R295" s="124"/>
      <c r="S295" s="70"/>
      <c r="T295" s="73"/>
    </row>
    <row r="296" spans="1:23">
      <c r="A296" s="279"/>
      <c r="B296" s="280"/>
      <c r="C296" s="280"/>
      <c r="D296" s="280"/>
      <c r="E296" s="281"/>
      <c r="F296" s="204"/>
      <c r="G296" s="201"/>
      <c r="H296" s="319"/>
      <c r="I296" s="204"/>
      <c r="J296" s="201"/>
      <c r="K296" s="319"/>
      <c r="L296" s="204"/>
      <c r="M296" s="221"/>
      <c r="N296" s="123"/>
      <c r="O296" s="314" t="s">
        <v>119</v>
      </c>
      <c r="P296" s="315" t="s">
        <v>120</v>
      </c>
      <c r="Q296" s="315"/>
      <c r="R296" s="317" t="s">
        <v>11</v>
      </c>
      <c r="S296" s="317"/>
      <c r="T296" s="126" t="s">
        <v>121</v>
      </c>
      <c r="U296" s="126" t="s">
        <v>122</v>
      </c>
      <c r="V296" s="127"/>
      <c r="W296" s="128"/>
    </row>
    <row r="297" spans="1:23" ht="17" thickBot="1">
      <c r="A297" s="282"/>
      <c r="B297" s="283"/>
      <c r="C297" s="283"/>
      <c r="D297" s="283"/>
      <c r="E297" s="284"/>
      <c r="F297" s="25" t="s">
        <v>16</v>
      </c>
      <c r="G297" s="201"/>
      <c r="H297" s="319"/>
      <c r="I297" s="102" t="s">
        <v>18</v>
      </c>
      <c r="J297" s="201"/>
      <c r="K297" s="319"/>
      <c r="L297" s="25" t="s">
        <v>123</v>
      </c>
      <c r="M297" s="26" t="s">
        <v>21</v>
      </c>
      <c r="N297" s="22"/>
      <c r="O297" s="314"/>
      <c r="P297" s="316"/>
      <c r="Q297" s="316"/>
      <c r="R297" s="316" t="s">
        <v>124</v>
      </c>
      <c r="S297" s="316"/>
      <c r="T297" s="129" t="s">
        <v>125</v>
      </c>
      <c r="U297" s="130" t="s">
        <v>126</v>
      </c>
      <c r="V297" s="127"/>
      <c r="W297" s="128"/>
    </row>
    <row r="298" spans="1:23" ht="18" customHeight="1" thickTop="1">
      <c r="A298" s="244" t="s">
        <v>127</v>
      </c>
      <c r="B298" s="292" t="s">
        <v>118</v>
      </c>
      <c r="C298" s="293"/>
      <c r="D298" s="293"/>
      <c r="E298" s="294"/>
      <c r="F298" s="301" t="str">
        <f>T302</f>
        <v/>
      </c>
      <c r="G298" s="304" t="s">
        <v>128</v>
      </c>
      <c r="H298" s="307"/>
      <c r="I298" s="307"/>
      <c r="J298" s="304" t="s">
        <v>128</v>
      </c>
      <c r="K298" s="307"/>
      <c r="L298" s="334" t="str">
        <f>IF(F298="","",F298)</f>
        <v/>
      </c>
      <c r="M298" s="337" t="str">
        <f>IF(U302=0,"",U302)</f>
        <v/>
      </c>
      <c r="N298" s="34"/>
      <c r="O298" s="131">
        <v>1</v>
      </c>
      <c r="P298" s="340"/>
      <c r="Q298" s="341"/>
      <c r="R298" s="342"/>
      <c r="S298" s="342"/>
      <c r="T298" s="132"/>
      <c r="U298" s="133" t="str">
        <f>IF($R298="","",$R298*10^3*T298)</f>
        <v/>
      </c>
      <c r="V298" s="134"/>
      <c r="W298" s="135"/>
    </row>
    <row r="299" spans="1:23" ht="17.5">
      <c r="A299" s="245"/>
      <c r="B299" s="295"/>
      <c r="C299" s="296"/>
      <c r="D299" s="296"/>
      <c r="E299" s="297"/>
      <c r="F299" s="302"/>
      <c r="G299" s="305"/>
      <c r="H299" s="308"/>
      <c r="I299" s="308"/>
      <c r="J299" s="305"/>
      <c r="K299" s="308"/>
      <c r="L299" s="335"/>
      <c r="M299" s="338"/>
      <c r="N299" s="34"/>
      <c r="O299" s="131">
        <v>2</v>
      </c>
      <c r="P299" s="343"/>
      <c r="Q299" s="344"/>
      <c r="R299" s="345"/>
      <c r="S299" s="345"/>
      <c r="T299" s="138"/>
      <c r="U299" s="133" t="str">
        <f>IF($R299="","",$R299*10^3*T299)</f>
        <v/>
      </c>
      <c r="V299" s="134"/>
      <c r="W299" s="135"/>
    </row>
    <row r="300" spans="1:23" ht="17.5">
      <c r="A300" s="245"/>
      <c r="B300" s="295"/>
      <c r="C300" s="296"/>
      <c r="D300" s="296"/>
      <c r="E300" s="297"/>
      <c r="F300" s="302"/>
      <c r="G300" s="305"/>
      <c r="H300" s="308"/>
      <c r="I300" s="308"/>
      <c r="J300" s="305"/>
      <c r="K300" s="308"/>
      <c r="L300" s="335"/>
      <c r="M300" s="338"/>
      <c r="N300" s="34"/>
      <c r="O300" s="131">
        <v>3</v>
      </c>
      <c r="P300" s="343"/>
      <c r="Q300" s="344"/>
      <c r="R300" s="345"/>
      <c r="S300" s="345"/>
      <c r="T300" s="138"/>
      <c r="U300" s="133" t="str">
        <f>IF($R300="","",$R300*10^3*T300)</f>
        <v/>
      </c>
      <c r="V300" s="134"/>
      <c r="W300" s="135"/>
    </row>
    <row r="301" spans="1:23" ht="18" thickBot="1">
      <c r="A301" s="245"/>
      <c r="B301" s="295"/>
      <c r="C301" s="296"/>
      <c r="D301" s="296"/>
      <c r="E301" s="297"/>
      <c r="F301" s="302"/>
      <c r="G301" s="305"/>
      <c r="H301" s="308"/>
      <c r="I301" s="308"/>
      <c r="J301" s="305"/>
      <c r="K301" s="308"/>
      <c r="L301" s="335"/>
      <c r="M301" s="338"/>
      <c r="N301" s="34"/>
      <c r="O301" s="131">
        <v>4</v>
      </c>
      <c r="P301" s="320"/>
      <c r="Q301" s="321"/>
      <c r="R301" s="322"/>
      <c r="S301" s="322"/>
      <c r="T301" s="139"/>
      <c r="U301" s="140" t="str">
        <f>IF($R301="","",$R301*10^3*T301)</f>
        <v/>
      </c>
      <c r="V301" s="134"/>
      <c r="W301" s="135"/>
    </row>
    <row r="302" spans="1:23" ht="17" thickTop="1">
      <c r="A302" s="245"/>
      <c r="B302" s="295"/>
      <c r="C302" s="296"/>
      <c r="D302" s="296"/>
      <c r="E302" s="297"/>
      <c r="F302" s="302"/>
      <c r="G302" s="305"/>
      <c r="H302" s="308"/>
      <c r="I302" s="308"/>
      <c r="J302" s="305"/>
      <c r="K302" s="308"/>
      <c r="L302" s="335"/>
      <c r="M302" s="338"/>
      <c r="N302" s="34"/>
      <c r="O302" s="141"/>
      <c r="P302" s="323" t="s">
        <v>129</v>
      </c>
      <c r="Q302" s="323"/>
      <c r="R302" s="324"/>
      <c r="S302" s="325"/>
      <c r="T302" s="142" t="str">
        <f>IF(T298="","",SUM(T298:T301))</f>
        <v/>
      </c>
      <c r="U302" s="143" t="str">
        <f>IF(U298="","",SUM(U298:U301))</f>
        <v/>
      </c>
      <c r="V302" s="134"/>
      <c r="W302" s="135"/>
    </row>
    <row r="303" spans="1:23">
      <c r="A303" s="245"/>
      <c r="B303" s="295"/>
      <c r="C303" s="296"/>
      <c r="D303" s="296"/>
      <c r="E303" s="297"/>
      <c r="F303" s="302"/>
      <c r="G303" s="305"/>
      <c r="H303" s="308"/>
      <c r="I303" s="308"/>
      <c r="J303" s="305"/>
      <c r="K303" s="308"/>
      <c r="L303" s="335"/>
      <c r="M303" s="338"/>
      <c r="N303" s="34"/>
      <c r="O303" s="372" t="s">
        <v>155</v>
      </c>
      <c r="P303" s="372"/>
      <c r="Q303" s="373"/>
      <c r="R303" s="330" t="s">
        <v>131</v>
      </c>
      <c r="S303" s="331"/>
      <c r="T303" s="144"/>
      <c r="U303" s="145"/>
      <c r="V303" s="135"/>
      <c r="W303" s="135"/>
    </row>
    <row r="304" spans="1:23" ht="17" thickBot="1">
      <c r="A304" s="245"/>
      <c r="B304" s="298"/>
      <c r="C304" s="299"/>
      <c r="D304" s="299"/>
      <c r="E304" s="300"/>
      <c r="F304" s="303"/>
      <c r="G304" s="306"/>
      <c r="H304" s="309"/>
      <c r="I304" s="309"/>
      <c r="J304" s="306"/>
      <c r="K304" s="309"/>
      <c r="L304" s="336"/>
      <c r="M304" s="339"/>
      <c r="N304" s="34"/>
      <c r="O304" s="374"/>
      <c r="P304" s="374"/>
      <c r="Q304" s="375"/>
      <c r="R304" s="332" t="s">
        <v>132</v>
      </c>
      <c r="S304" s="333"/>
      <c r="T304" s="146"/>
      <c r="U304" s="147"/>
      <c r="V304" s="135"/>
      <c r="W304" s="135"/>
    </row>
    <row r="305" spans="1:23" ht="20.5" customHeight="1" thickTop="1">
      <c r="A305" s="245"/>
      <c r="B305" s="310" t="s">
        <v>133</v>
      </c>
      <c r="C305" s="273" t="s">
        <v>134</v>
      </c>
      <c r="D305" s="274"/>
      <c r="E305" s="275"/>
      <c r="F305" s="148"/>
      <c r="G305" s="149" t="s">
        <v>128</v>
      </c>
      <c r="H305" s="150"/>
      <c r="I305" s="151"/>
      <c r="J305" s="149" t="s">
        <v>128</v>
      </c>
      <c r="K305" s="150"/>
      <c r="L305" s="152" t="str">
        <f>IF(F305="","",F305)</f>
        <v/>
      </c>
      <c r="M305" s="153" t="str">
        <f t="shared" ref="M305:M308" si="57">IF($L305="","",$L305*$R305*10^3)</f>
        <v/>
      </c>
      <c r="N305" s="34"/>
      <c r="O305" s="189" t="s">
        <v>156</v>
      </c>
      <c r="P305" s="190"/>
      <c r="Q305" s="191"/>
      <c r="R305" s="361"/>
      <c r="S305" s="362"/>
      <c r="T305" s="154"/>
      <c r="U305" s="147"/>
      <c r="V305" s="135"/>
      <c r="W305" s="135"/>
    </row>
    <row r="306" spans="1:23" ht="20.5" customHeight="1">
      <c r="A306" s="245"/>
      <c r="B306" s="311"/>
      <c r="C306" s="288" t="s">
        <v>135</v>
      </c>
      <c r="D306" s="289"/>
      <c r="E306" s="290"/>
      <c r="F306" s="148"/>
      <c r="G306" s="155" t="s">
        <v>128</v>
      </c>
      <c r="H306" s="156"/>
      <c r="I306" s="157"/>
      <c r="J306" s="155" t="s">
        <v>128</v>
      </c>
      <c r="K306" s="156"/>
      <c r="L306" s="158" t="str">
        <f>IF(F306="","",F306)</f>
        <v/>
      </c>
      <c r="M306" s="159" t="str">
        <f t="shared" si="57"/>
        <v/>
      </c>
      <c r="N306" s="34"/>
      <c r="O306" s="189" t="s">
        <v>157</v>
      </c>
      <c r="P306" s="190"/>
      <c r="Q306" s="191"/>
      <c r="R306" s="363"/>
      <c r="S306" s="364"/>
      <c r="T306" s="154"/>
      <c r="U306" s="147"/>
      <c r="V306" s="135"/>
      <c r="W306" s="135"/>
    </row>
    <row r="307" spans="1:23" ht="23.5" customHeight="1">
      <c r="A307" s="245"/>
      <c r="B307" s="311"/>
      <c r="C307" s="365" t="s">
        <v>137</v>
      </c>
      <c r="D307" s="365"/>
      <c r="E307" s="365"/>
      <c r="F307" s="28"/>
      <c r="G307" s="29" t="s">
        <v>128</v>
      </c>
      <c r="H307" s="103"/>
      <c r="I307" s="160"/>
      <c r="J307" s="29" t="s">
        <v>128</v>
      </c>
      <c r="K307" s="104"/>
      <c r="L307" s="30" t="str">
        <f>IF(F307="","",F307)</f>
        <v/>
      </c>
      <c r="M307" s="161" t="str">
        <f t="shared" si="57"/>
        <v/>
      </c>
      <c r="N307" s="34"/>
      <c r="O307" s="189" t="s">
        <v>158</v>
      </c>
      <c r="P307" s="192"/>
      <c r="Q307" s="193"/>
      <c r="R307" s="363"/>
      <c r="S307" s="364"/>
      <c r="T307" s="154"/>
      <c r="U307" s="135"/>
      <c r="V307" s="135"/>
      <c r="W307" s="135"/>
    </row>
    <row r="308" spans="1:23" ht="20.5" customHeight="1" thickBot="1">
      <c r="A308" s="245"/>
      <c r="B308" s="312"/>
      <c r="C308" s="208" t="s">
        <v>115</v>
      </c>
      <c r="D308" s="210"/>
      <c r="E308" s="162"/>
      <c r="F308" s="28"/>
      <c r="G308" s="29" t="s">
        <v>128</v>
      </c>
      <c r="H308" s="103"/>
      <c r="I308" s="160"/>
      <c r="J308" s="29" t="s">
        <v>128</v>
      </c>
      <c r="K308" s="104"/>
      <c r="L308" s="30" t="str">
        <f>IF(F308="","",F308)</f>
        <v/>
      </c>
      <c r="M308" s="161" t="str">
        <f t="shared" si="57"/>
        <v/>
      </c>
      <c r="N308" s="34"/>
      <c r="O308" s="189" t="s">
        <v>159</v>
      </c>
      <c r="P308" s="190"/>
      <c r="Q308" s="194"/>
      <c r="R308" s="356"/>
      <c r="S308" s="357"/>
      <c r="T308" s="154"/>
      <c r="U308" s="56"/>
      <c r="V308" s="135"/>
      <c r="W308" s="135"/>
    </row>
    <row r="309" spans="1:23" ht="20.5" customHeight="1" thickTop="1">
      <c r="A309" s="245"/>
      <c r="B309" s="310" t="s">
        <v>139</v>
      </c>
      <c r="C309" s="219" t="s">
        <v>140</v>
      </c>
      <c r="D309" s="219"/>
      <c r="E309" s="219"/>
      <c r="F309" s="31"/>
      <c r="G309" s="29" t="s">
        <v>128</v>
      </c>
      <c r="H309" s="103"/>
      <c r="I309" s="31"/>
      <c r="J309" s="29" t="s">
        <v>128</v>
      </c>
      <c r="K309" s="104"/>
      <c r="L309" s="163"/>
      <c r="M309" s="164"/>
      <c r="N309" s="34"/>
      <c r="O309" s="165" t="s">
        <v>140</v>
      </c>
      <c r="P309" s="166"/>
      <c r="Q309" s="167"/>
      <c r="R309" s="358">
        <v>0</v>
      </c>
      <c r="S309" s="359"/>
      <c r="T309" s="73"/>
      <c r="U309" s="56"/>
      <c r="V309" s="360"/>
      <c r="W309" s="360"/>
    </row>
    <row r="310" spans="1:23" ht="20.5" customHeight="1">
      <c r="A310" s="245"/>
      <c r="B310" s="311"/>
      <c r="C310" s="219" t="s">
        <v>141</v>
      </c>
      <c r="D310" s="219"/>
      <c r="E310" s="219"/>
      <c r="F310" s="31"/>
      <c r="G310" s="29" t="s">
        <v>128</v>
      </c>
      <c r="H310" s="103"/>
      <c r="I310" s="31"/>
      <c r="J310" s="29" t="s">
        <v>128</v>
      </c>
      <c r="K310" s="104"/>
      <c r="L310" s="163"/>
      <c r="M310" s="164"/>
      <c r="N310" s="34"/>
      <c r="O310" s="165" t="s">
        <v>141</v>
      </c>
      <c r="P310" s="166"/>
      <c r="Q310" s="167"/>
      <c r="R310" s="346">
        <v>0</v>
      </c>
      <c r="S310" s="347"/>
      <c r="T310" s="73"/>
      <c r="U310" s="56"/>
      <c r="V310" s="135"/>
      <c r="W310" s="135"/>
    </row>
    <row r="311" spans="1:23" ht="20.5" customHeight="1">
      <c r="A311" s="245"/>
      <c r="B311" s="311"/>
      <c r="C311" s="219" t="s">
        <v>111</v>
      </c>
      <c r="D311" s="219"/>
      <c r="E311" s="219"/>
      <c r="F311" s="31"/>
      <c r="G311" s="29" t="s">
        <v>128</v>
      </c>
      <c r="H311" s="103"/>
      <c r="I311" s="31"/>
      <c r="J311" s="29" t="s">
        <v>128</v>
      </c>
      <c r="K311" s="104"/>
      <c r="L311" s="163"/>
      <c r="M311" s="164"/>
      <c r="N311" s="34"/>
      <c r="O311" s="165" t="s">
        <v>111</v>
      </c>
      <c r="P311" s="166"/>
      <c r="Q311" s="167"/>
      <c r="R311" s="346">
        <v>0</v>
      </c>
      <c r="S311" s="347"/>
      <c r="T311" s="73"/>
      <c r="U311" s="56"/>
      <c r="V311" s="135"/>
      <c r="W311" s="135"/>
    </row>
    <row r="312" spans="1:23" ht="20.5" customHeight="1">
      <c r="A312" s="245"/>
      <c r="B312" s="311"/>
      <c r="C312" s="219" t="s">
        <v>142</v>
      </c>
      <c r="D312" s="219"/>
      <c r="E312" s="219"/>
      <c r="F312" s="31"/>
      <c r="G312" s="29" t="s">
        <v>128</v>
      </c>
      <c r="H312" s="103"/>
      <c r="I312" s="31"/>
      <c r="J312" s="29" t="s">
        <v>128</v>
      </c>
      <c r="K312" s="104"/>
      <c r="L312" s="163"/>
      <c r="M312" s="164"/>
      <c r="N312" s="34"/>
      <c r="O312" s="165" t="s">
        <v>142</v>
      </c>
      <c r="P312" s="166"/>
      <c r="Q312" s="167"/>
      <c r="R312" s="346">
        <v>0</v>
      </c>
      <c r="S312" s="347"/>
      <c r="T312" s="73"/>
      <c r="U312" s="56"/>
      <c r="V312" s="56"/>
    </row>
    <row r="313" spans="1:23" ht="20.5" customHeight="1">
      <c r="A313" s="245"/>
      <c r="B313" s="311"/>
      <c r="C313" s="348" t="s">
        <v>143</v>
      </c>
      <c r="D313" s="348"/>
      <c r="E313" s="348"/>
      <c r="F313" s="31"/>
      <c r="G313" s="155" t="s">
        <v>128</v>
      </c>
      <c r="H313" s="168"/>
      <c r="I313" s="31"/>
      <c r="J313" s="155" t="s">
        <v>128</v>
      </c>
      <c r="K313" s="169"/>
      <c r="L313" s="163"/>
      <c r="M313" s="164"/>
      <c r="N313" s="34"/>
      <c r="O313" s="170" t="s">
        <v>144</v>
      </c>
      <c r="P313" s="171"/>
      <c r="Q313" s="172"/>
      <c r="R313" s="349"/>
      <c r="S313" s="350"/>
      <c r="T313" s="73"/>
      <c r="U313" s="56"/>
    </row>
    <row r="314" spans="1:23" ht="20.5" customHeight="1">
      <c r="A314" s="245"/>
      <c r="B314" s="312"/>
      <c r="C314" s="351" t="s">
        <v>115</v>
      </c>
      <c r="D314" s="352"/>
      <c r="E314" s="173"/>
      <c r="F314" s="31"/>
      <c r="G314" s="155" t="s">
        <v>128</v>
      </c>
      <c r="H314" s="168"/>
      <c r="I314" s="31"/>
      <c r="J314" s="155" t="s">
        <v>128</v>
      </c>
      <c r="K314" s="169"/>
      <c r="L314" s="163"/>
      <c r="M314" s="164"/>
      <c r="N314" s="34"/>
      <c r="O314" s="170" t="s">
        <v>145</v>
      </c>
      <c r="P314" s="171"/>
      <c r="Q314" s="172"/>
      <c r="R314" s="349"/>
      <c r="S314" s="350"/>
      <c r="T314" s="73"/>
      <c r="U314" s="56"/>
    </row>
    <row r="315" spans="1:23" ht="17" thickBot="1">
      <c r="A315" s="291"/>
      <c r="B315" s="201" t="s">
        <v>146</v>
      </c>
      <c r="C315" s="201"/>
      <c r="D315" s="201"/>
      <c r="E315" s="201"/>
      <c r="F315" s="201"/>
      <c r="G315" s="201"/>
      <c r="H315" s="201"/>
      <c r="I315" s="201"/>
      <c r="J315" s="201"/>
      <c r="K315" s="201"/>
      <c r="L315" s="201"/>
      <c r="M315" s="174" t="str">
        <f>IF(SUM(M298:M314)=0,"",SUM(M298:M314))</f>
        <v/>
      </c>
      <c r="N315" s="10"/>
      <c r="O315" s="175"/>
      <c r="P315" s="176"/>
      <c r="Q315" s="77"/>
      <c r="R315" s="177"/>
      <c r="S315" s="178"/>
      <c r="T315" s="128"/>
      <c r="U315" s="56"/>
    </row>
    <row r="316" spans="1:23" ht="17" thickBot="1">
      <c r="A316" s="261" t="s">
        <v>147</v>
      </c>
      <c r="B316" s="262"/>
      <c r="C316" s="262"/>
      <c r="D316" s="262"/>
      <c r="E316" s="262"/>
      <c r="F316" s="262"/>
      <c r="G316" s="262"/>
      <c r="H316" s="262"/>
      <c r="I316" s="262"/>
      <c r="J316" s="262"/>
      <c r="K316" s="262"/>
      <c r="L316" s="366"/>
      <c r="M316" s="179" t="str">
        <f>IF(SUM(M251,M256,M279,M293,M315)=0,"",SUM(M251,M256,M279,M293,M315))</f>
        <v/>
      </c>
      <c r="N316" s="10"/>
      <c r="O316" s="77" t="s">
        <v>160</v>
      </c>
      <c r="P316" s="97"/>
      <c r="Q316" s="15"/>
      <c r="S316" s="180"/>
      <c r="T316" s="22"/>
      <c r="U316" s="56"/>
    </row>
    <row r="317" spans="1:23">
      <c r="A317" s="181"/>
      <c r="B317" s="182"/>
      <c r="C317" s="183"/>
      <c r="D317" s="183"/>
      <c r="E317" s="183"/>
      <c r="F317" s="183"/>
      <c r="G317" s="181"/>
      <c r="H317" s="181"/>
      <c r="I317" s="181"/>
      <c r="J317" s="181"/>
      <c r="K317" s="181"/>
      <c r="L317" s="181"/>
      <c r="M317" s="184"/>
      <c r="N317" s="10"/>
      <c r="O317" s="101" t="s">
        <v>161</v>
      </c>
      <c r="Q317" s="15"/>
    </row>
    <row r="318" spans="1:23">
      <c r="A318" s="185"/>
      <c r="B318" s="367" t="s">
        <v>148</v>
      </c>
      <c r="C318" s="367"/>
      <c r="D318" s="367"/>
      <c r="E318" s="367"/>
      <c r="F318" s="367"/>
      <c r="G318" s="367" t="str">
        <f>IF(P298="","",""&amp;$P298&amp;" "&amp;$R298&amp;"　"&amp;$P299&amp;" "&amp;$R299&amp;"　"&amp;$P300&amp;" "&amp;$R300&amp;"　"&amp;$P301&amp;" "&amp;$R301&amp;"")</f>
        <v/>
      </c>
      <c r="H318" s="367"/>
      <c r="I318" s="367"/>
      <c r="J318" s="367"/>
      <c r="K318" s="367"/>
      <c r="L318" s="367"/>
      <c r="M318" s="367"/>
      <c r="N318" s="10"/>
      <c r="O318" s="77" t="s">
        <v>162</v>
      </c>
      <c r="Q318" s="15"/>
    </row>
    <row r="319" spans="1:23">
      <c r="A319" s="186"/>
      <c r="B319" s="368"/>
      <c r="C319" s="368"/>
      <c r="D319" s="368"/>
      <c r="E319" s="368"/>
      <c r="F319" s="368"/>
      <c r="G319" s="368"/>
      <c r="H319" s="368"/>
      <c r="I319" s="368"/>
      <c r="J319" s="368"/>
      <c r="K319" s="368"/>
      <c r="L319" s="368"/>
      <c r="M319" s="368"/>
    </row>
    <row r="320" spans="1:23">
      <c r="A320" s="186"/>
      <c r="B320" s="368"/>
      <c r="C320" s="368"/>
      <c r="D320" s="368"/>
      <c r="E320" s="368"/>
      <c r="F320" s="368"/>
      <c r="G320" s="368"/>
      <c r="H320" s="368"/>
      <c r="I320" s="368"/>
      <c r="J320" s="368"/>
      <c r="K320" s="368"/>
      <c r="L320" s="368"/>
      <c r="M320" s="368"/>
    </row>
    <row r="321" spans="1:20" ht="7.5" customHeight="1">
      <c r="A321" s="186"/>
      <c r="B321" s="187"/>
      <c r="C321" s="187"/>
      <c r="D321" s="187"/>
      <c r="E321" s="187"/>
      <c r="F321" s="187"/>
      <c r="G321" s="187"/>
      <c r="H321" s="187"/>
      <c r="I321" s="187"/>
      <c r="J321" s="187"/>
      <c r="K321" s="187"/>
      <c r="L321" s="187"/>
      <c r="M321" s="187"/>
    </row>
    <row r="322" spans="1:20" ht="19">
      <c r="A322" s="1"/>
      <c r="B322" s="2" t="s">
        <v>0</v>
      </c>
      <c r="C322" s="2"/>
      <c r="D322" s="2"/>
      <c r="E322" s="2"/>
      <c r="F322" s="2"/>
      <c r="G322" s="3"/>
      <c r="H322" s="3"/>
      <c r="I322" s="3"/>
      <c r="J322" s="3"/>
      <c r="K322" s="3"/>
      <c r="L322" s="4"/>
      <c r="M322" s="4"/>
      <c r="N322" s="5" t="s">
        <v>149</v>
      </c>
    </row>
    <row r="323" spans="1:20">
      <c r="A323" s="8"/>
      <c r="B323" s="8"/>
      <c r="C323" s="8"/>
      <c r="D323" s="8"/>
      <c r="E323" s="8"/>
      <c r="F323" s="8"/>
      <c r="G323" s="9"/>
      <c r="H323" s="9"/>
      <c r="I323" s="9"/>
      <c r="J323" s="9"/>
      <c r="K323" s="9"/>
      <c r="L323" s="4"/>
      <c r="M323" s="4"/>
      <c r="N323" s="10"/>
      <c r="O323" s="11" t="s">
        <v>150</v>
      </c>
    </row>
    <row r="324" spans="1:20">
      <c r="A324" s="8"/>
      <c r="B324" s="12" t="s">
        <v>1</v>
      </c>
      <c r="C324" s="13">
        <f>C217</f>
        <v>0</v>
      </c>
      <c r="D324" s="14" t="s">
        <v>2</v>
      </c>
      <c r="F324" s="12" t="s">
        <v>3</v>
      </c>
      <c r="G324" s="198"/>
      <c r="H324" s="199"/>
      <c r="I324" s="199"/>
      <c r="J324" s="199"/>
      <c r="K324" s="199"/>
      <c r="L324" s="200"/>
      <c r="M324" s="4"/>
      <c r="N324" s="10"/>
      <c r="O324" s="16" t="s">
        <v>151</v>
      </c>
    </row>
    <row r="325" spans="1:20">
      <c r="A325" s="17"/>
      <c r="B325" s="18"/>
      <c r="C325" s="19"/>
      <c r="D325" s="19"/>
      <c r="E325" s="17"/>
      <c r="F325" s="19"/>
      <c r="G325" s="20"/>
      <c r="H325" s="20"/>
      <c r="I325" s="20"/>
      <c r="J325" s="20"/>
      <c r="K325" s="20"/>
      <c r="L325" s="21"/>
      <c r="M325" s="21"/>
      <c r="N325" s="10"/>
      <c r="O325" s="16" t="s">
        <v>152</v>
      </c>
    </row>
    <row r="326" spans="1:20">
      <c r="A326" s="201" t="s">
        <v>4</v>
      </c>
      <c r="B326" s="201"/>
      <c r="C326" s="201"/>
      <c r="D326" s="201"/>
      <c r="E326" s="201"/>
      <c r="F326" s="201" t="s">
        <v>5</v>
      </c>
      <c r="G326" s="201"/>
      <c r="H326" s="201"/>
      <c r="I326" s="202" t="s">
        <v>6</v>
      </c>
      <c r="J326" s="202"/>
      <c r="K326" s="202"/>
      <c r="L326" s="203" t="s">
        <v>7</v>
      </c>
      <c r="M326" s="203" t="s">
        <v>8</v>
      </c>
      <c r="N326" s="22"/>
      <c r="O326" s="205" t="s">
        <v>9</v>
      </c>
      <c r="P326" s="212" t="s">
        <v>10</v>
      </c>
      <c r="Q326" s="212"/>
      <c r="R326" s="205" t="s">
        <v>9</v>
      </c>
      <c r="S326" s="212" t="s">
        <v>11</v>
      </c>
      <c r="T326" s="212"/>
    </row>
    <row r="327" spans="1:20">
      <c r="A327" s="201"/>
      <c r="B327" s="201"/>
      <c r="C327" s="201"/>
      <c r="D327" s="201"/>
      <c r="E327" s="201"/>
      <c r="F327" s="23" t="s">
        <v>12</v>
      </c>
      <c r="G327" s="201" t="s">
        <v>13</v>
      </c>
      <c r="H327" s="23" t="s">
        <v>14</v>
      </c>
      <c r="I327" s="23" t="s">
        <v>12</v>
      </c>
      <c r="J327" s="201" t="s">
        <v>13</v>
      </c>
      <c r="K327" s="23" t="s">
        <v>14</v>
      </c>
      <c r="L327" s="204"/>
      <c r="M327" s="204"/>
      <c r="N327" s="22"/>
      <c r="O327" s="211"/>
      <c r="P327" s="24" t="s">
        <v>12</v>
      </c>
      <c r="Q327" s="213" t="s">
        <v>15</v>
      </c>
      <c r="R327" s="211"/>
      <c r="S327" s="205" t="s">
        <v>12</v>
      </c>
      <c r="T327" s="214" t="s">
        <v>13</v>
      </c>
    </row>
    <row r="328" spans="1:20">
      <c r="A328" s="201"/>
      <c r="B328" s="201"/>
      <c r="C328" s="201"/>
      <c r="D328" s="201"/>
      <c r="E328" s="201"/>
      <c r="F328" s="25" t="s">
        <v>16</v>
      </c>
      <c r="G328" s="201"/>
      <c r="H328" s="25" t="s">
        <v>17</v>
      </c>
      <c r="I328" s="25" t="s">
        <v>18</v>
      </c>
      <c r="J328" s="201"/>
      <c r="K328" s="25" t="s">
        <v>19</v>
      </c>
      <c r="L328" s="26" t="s">
        <v>20</v>
      </c>
      <c r="M328" s="26" t="s">
        <v>21</v>
      </c>
      <c r="N328" s="22"/>
      <c r="O328" s="206"/>
      <c r="P328" s="27" t="s">
        <v>22</v>
      </c>
      <c r="Q328" s="213"/>
      <c r="R328" s="206"/>
      <c r="S328" s="206"/>
      <c r="T328" s="215"/>
    </row>
    <row r="329" spans="1:20" ht="15" customHeight="1">
      <c r="A329" s="207" t="s">
        <v>23</v>
      </c>
      <c r="B329" s="208" t="s">
        <v>24</v>
      </c>
      <c r="C329" s="209"/>
      <c r="D329" s="209"/>
      <c r="E329" s="210"/>
      <c r="F329" s="28"/>
      <c r="G329" s="29" t="s">
        <v>25</v>
      </c>
      <c r="H329" s="30" t="str">
        <f t="shared" ref="H329:H357" si="58">IF(F329="","",F329*P329)</f>
        <v/>
      </c>
      <c r="I329" s="31"/>
      <c r="J329" s="29" t="s">
        <v>25</v>
      </c>
      <c r="K329" s="32" t="str">
        <f t="shared" ref="K329:K355" si="59">IF(I329="","",I329*P329)</f>
        <v/>
      </c>
      <c r="L329" s="32" t="str">
        <f>IF(F329="",IF(I329="","",-(I329*P329)),(F329-I329)*P329)</f>
        <v/>
      </c>
      <c r="M329" s="33" t="str">
        <f t="shared" ref="M329:M335" si="60">IF(L329="","",L329*S329*44/12)</f>
        <v/>
      </c>
      <c r="N329" s="34"/>
      <c r="O329" s="35" t="str">
        <f>IF(P329=$X$8,"","○")</f>
        <v/>
      </c>
      <c r="P329" s="36">
        <v>38.299999999999997</v>
      </c>
      <c r="Q329" s="37" t="s">
        <v>26</v>
      </c>
      <c r="R329" s="38" t="str">
        <f>IF(S329=$Z$8,"","○")</f>
        <v/>
      </c>
      <c r="S329" s="39">
        <v>1.9E-2</v>
      </c>
      <c r="T329" s="40" t="s">
        <v>27</v>
      </c>
    </row>
    <row r="330" spans="1:20" ht="15" customHeight="1">
      <c r="A330" s="207"/>
      <c r="B330" s="208" t="s">
        <v>29</v>
      </c>
      <c r="C330" s="209"/>
      <c r="D330" s="209"/>
      <c r="E330" s="210"/>
      <c r="F330" s="28"/>
      <c r="G330" s="29" t="s">
        <v>25</v>
      </c>
      <c r="H330" s="30" t="str">
        <f t="shared" si="58"/>
        <v/>
      </c>
      <c r="I330" s="31"/>
      <c r="J330" s="29" t="s">
        <v>25</v>
      </c>
      <c r="K330" s="32" t="str">
        <f t="shared" si="59"/>
        <v/>
      </c>
      <c r="L330" s="32" t="str">
        <f t="shared" ref="L330:L335" si="61">IF(F330="",IF(I330="","",-(I330*P330)),(F330-I330)*P330)</f>
        <v/>
      </c>
      <c r="M330" s="33" t="str">
        <f t="shared" si="60"/>
        <v/>
      </c>
      <c r="N330" s="34"/>
      <c r="O330" s="35" t="str">
        <f>IF(P330=$X$9,"","○")</f>
        <v/>
      </c>
      <c r="P330" s="36">
        <v>34.799999999999997</v>
      </c>
      <c r="Q330" s="37" t="s">
        <v>26</v>
      </c>
      <c r="R330" s="38" t="str">
        <f>IF(S330=$Z$9,"","○")</f>
        <v/>
      </c>
      <c r="S330" s="36">
        <v>1.83E-2</v>
      </c>
      <c r="T330" s="40" t="s">
        <v>30</v>
      </c>
    </row>
    <row r="331" spans="1:20" ht="15" customHeight="1">
      <c r="A331" s="207"/>
      <c r="B331" s="208" t="s">
        <v>31</v>
      </c>
      <c r="C331" s="209"/>
      <c r="D331" s="209"/>
      <c r="E331" s="210"/>
      <c r="F331" s="28"/>
      <c r="G331" s="29" t="s">
        <v>25</v>
      </c>
      <c r="H331" s="30" t="str">
        <f t="shared" si="58"/>
        <v/>
      </c>
      <c r="I331" s="31"/>
      <c r="J331" s="29" t="s">
        <v>25</v>
      </c>
      <c r="K331" s="32" t="str">
        <f t="shared" si="59"/>
        <v/>
      </c>
      <c r="L331" s="32" t="str">
        <f t="shared" si="61"/>
        <v/>
      </c>
      <c r="M331" s="33" t="str">
        <f t="shared" si="60"/>
        <v/>
      </c>
      <c r="N331" s="34"/>
      <c r="O331" s="35" t="str">
        <f>IF(P331=$X$10,"","○")</f>
        <v/>
      </c>
      <c r="P331" s="36">
        <v>33.4</v>
      </c>
      <c r="Q331" s="37" t="s">
        <v>26</v>
      </c>
      <c r="R331" s="38" t="str">
        <f>IF(S331=$Z$10,"","○")</f>
        <v/>
      </c>
      <c r="S331" s="36">
        <v>1.8700000000000001E-2</v>
      </c>
      <c r="T331" s="40" t="s">
        <v>30</v>
      </c>
    </row>
    <row r="332" spans="1:20" ht="15" customHeight="1">
      <c r="A332" s="207"/>
      <c r="B332" s="208" t="s">
        <v>32</v>
      </c>
      <c r="C332" s="209"/>
      <c r="D332" s="209"/>
      <c r="E332" s="210"/>
      <c r="F332" s="28"/>
      <c r="G332" s="29" t="s">
        <v>25</v>
      </c>
      <c r="H332" s="30" t="str">
        <f t="shared" si="58"/>
        <v/>
      </c>
      <c r="I332" s="31"/>
      <c r="J332" s="29" t="s">
        <v>25</v>
      </c>
      <c r="K332" s="32" t="str">
        <f t="shared" si="59"/>
        <v/>
      </c>
      <c r="L332" s="32" t="str">
        <f t="shared" si="61"/>
        <v/>
      </c>
      <c r="M332" s="33" t="str">
        <f t="shared" si="60"/>
        <v/>
      </c>
      <c r="N332" s="34"/>
      <c r="O332" s="35" t="str">
        <f>IF(P332=$X$11,"","○")</f>
        <v/>
      </c>
      <c r="P332" s="36">
        <v>33.299999999999997</v>
      </c>
      <c r="Q332" s="37" t="s">
        <v>26</v>
      </c>
      <c r="R332" s="38" t="str">
        <f>IF(S332=$Z$12,"","○")</f>
        <v/>
      </c>
      <c r="S332" s="36">
        <v>1.8599999999999998E-2</v>
      </c>
      <c r="T332" s="40" t="s">
        <v>30</v>
      </c>
    </row>
    <row r="333" spans="1:20" ht="15" customHeight="1">
      <c r="A333" s="207"/>
      <c r="B333" s="208" t="s">
        <v>33</v>
      </c>
      <c r="C333" s="209"/>
      <c r="D333" s="209"/>
      <c r="E333" s="210"/>
      <c r="F333" s="28"/>
      <c r="G333" s="29" t="s">
        <v>25</v>
      </c>
      <c r="H333" s="30" t="str">
        <f t="shared" si="58"/>
        <v/>
      </c>
      <c r="I333" s="31"/>
      <c r="J333" s="29" t="s">
        <v>25</v>
      </c>
      <c r="K333" s="32" t="str">
        <f t="shared" si="59"/>
        <v/>
      </c>
      <c r="L333" s="32" t="str">
        <f t="shared" si="61"/>
        <v/>
      </c>
      <c r="M333" s="33" t="str">
        <f t="shared" si="60"/>
        <v/>
      </c>
      <c r="N333" s="34"/>
      <c r="O333" s="35" t="str">
        <f>IF(P333=$X$12,"","○")</f>
        <v/>
      </c>
      <c r="P333" s="36">
        <v>36.299999999999997</v>
      </c>
      <c r="Q333" s="37" t="s">
        <v>26</v>
      </c>
      <c r="R333" s="38" t="str">
        <f>IF(S333=$Z$12,"","○")</f>
        <v/>
      </c>
      <c r="S333" s="36">
        <v>1.8599999999999998E-2</v>
      </c>
      <c r="T333" s="40" t="s">
        <v>30</v>
      </c>
    </row>
    <row r="334" spans="1:20" ht="15" customHeight="1">
      <c r="A334" s="207"/>
      <c r="B334" s="208" t="s">
        <v>34</v>
      </c>
      <c r="C334" s="209"/>
      <c r="D334" s="209"/>
      <c r="E334" s="210"/>
      <c r="F334" s="28"/>
      <c r="G334" s="29" t="s">
        <v>25</v>
      </c>
      <c r="H334" s="30" t="str">
        <f t="shared" si="58"/>
        <v/>
      </c>
      <c r="I334" s="31"/>
      <c r="J334" s="29" t="s">
        <v>25</v>
      </c>
      <c r="K334" s="32" t="str">
        <f t="shared" si="59"/>
        <v/>
      </c>
      <c r="L334" s="32" t="str">
        <f t="shared" si="61"/>
        <v/>
      </c>
      <c r="M334" s="33" t="str">
        <f t="shared" si="60"/>
        <v/>
      </c>
      <c r="N334" s="34"/>
      <c r="O334" s="35" t="str">
        <f>IF(P334=$X$13,"","○")</f>
        <v/>
      </c>
      <c r="P334" s="36">
        <v>36.5</v>
      </c>
      <c r="Q334" s="37" t="s">
        <v>26</v>
      </c>
      <c r="R334" s="38" t="str">
        <f>IF(S334=$Z$13,"","○")</f>
        <v/>
      </c>
      <c r="S334" s="36">
        <v>1.8700000000000001E-2</v>
      </c>
      <c r="T334" s="40" t="s">
        <v>30</v>
      </c>
    </row>
    <row r="335" spans="1:20" ht="15" customHeight="1">
      <c r="A335" s="207"/>
      <c r="B335" s="208" t="s">
        <v>35</v>
      </c>
      <c r="C335" s="209"/>
      <c r="D335" s="209"/>
      <c r="E335" s="210"/>
      <c r="F335" s="28"/>
      <c r="G335" s="29" t="s">
        <v>25</v>
      </c>
      <c r="H335" s="30" t="str">
        <f t="shared" si="58"/>
        <v/>
      </c>
      <c r="I335" s="31"/>
      <c r="J335" s="29" t="s">
        <v>25</v>
      </c>
      <c r="K335" s="32" t="str">
        <f t="shared" si="59"/>
        <v/>
      </c>
      <c r="L335" s="32" t="str">
        <f t="shared" si="61"/>
        <v/>
      </c>
      <c r="M335" s="33" t="str">
        <f t="shared" si="60"/>
        <v/>
      </c>
      <c r="N335" s="34"/>
      <c r="O335" s="35" t="str">
        <f>IF(P335=$X$14,"","○")</f>
        <v/>
      </c>
      <c r="P335" s="45">
        <v>38</v>
      </c>
      <c r="Q335" s="37" t="s">
        <v>26</v>
      </c>
      <c r="R335" s="38" t="str">
        <f>IF(S335=$Z$14,"","○")</f>
        <v/>
      </c>
      <c r="S335" s="36">
        <v>1.8800000000000001E-2</v>
      </c>
      <c r="T335" s="40" t="s">
        <v>30</v>
      </c>
    </row>
    <row r="336" spans="1:20" ht="15" customHeight="1">
      <c r="A336" s="207"/>
      <c r="B336" s="208" t="s">
        <v>36</v>
      </c>
      <c r="C336" s="209"/>
      <c r="D336" s="209"/>
      <c r="E336" s="210"/>
      <c r="F336" s="28"/>
      <c r="G336" s="29" t="s">
        <v>25</v>
      </c>
      <c r="H336" s="30" t="str">
        <f t="shared" si="58"/>
        <v/>
      </c>
      <c r="I336" s="31"/>
      <c r="J336" s="29" t="s">
        <v>25</v>
      </c>
      <c r="K336" s="32" t="str">
        <f t="shared" si="59"/>
        <v/>
      </c>
      <c r="L336" s="32" t="str">
        <f>IF(F336="",IF(I336="","",-(I336*P336)),(F336-I336)*P336)</f>
        <v/>
      </c>
      <c r="M336" s="33" t="str">
        <f>IF(L336="","",L336*S336*44/12)</f>
        <v/>
      </c>
      <c r="N336" s="34"/>
      <c r="O336" s="35" t="str">
        <f>IF(P336=$X$15,"","○")</f>
        <v/>
      </c>
      <c r="P336" s="36">
        <v>38.9</v>
      </c>
      <c r="Q336" s="37" t="s">
        <v>26</v>
      </c>
      <c r="R336" s="38" t="str">
        <f>IF(S336=$Z$15,"","○")</f>
        <v/>
      </c>
      <c r="S336" s="36">
        <v>1.9300000000000001E-2</v>
      </c>
      <c r="T336" s="40" t="s">
        <v>30</v>
      </c>
    </row>
    <row r="337" spans="1:20" ht="15" customHeight="1">
      <c r="A337" s="207"/>
      <c r="B337" s="208" t="s">
        <v>37</v>
      </c>
      <c r="C337" s="209"/>
      <c r="D337" s="209"/>
      <c r="E337" s="210"/>
      <c r="F337" s="28"/>
      <c r="G337" s="29" t="s">
        <v>25</v>
      </c>
      <c r="H337" s="30" t="str">
        <f t="shared" si="58"/>
        <v/>
      </c>
      <c r="I337" s="31"/>
      <c r="J337" s="29" t="s">
        <v>25</v>
      </c>
      <c r="K337" s="32" t="str">
        <f t="shared" si="59"/>
        <v/>
      </c>
      <c r="L337" s="32" t="str">
        <f t="shared" ref="L337:L350" si="62">IF(F337="",IF(I337="","",-(I337*P337)),(F337-I337)*P337)</f>
        <v/>
      </c>
      <c r="M337" s="33" t="str">
        <f t="shared" ref="M337:M355" si="63">IF(L337="","",L337*S337*44/12)</f>
        <v/>
      </c>
      <c r="N337" s="34"/>
      <c r="O337" s="35" t="str">
        <f>IF(P337=$X$16,"","○")</f>
        <v/>
      </c>
      <c r="P337" s="36">
        <v>41.8</v>
      </c>
      <c r="Q337" s="37" t="s">
        <v>26</v>
      </c>
      <c r="R337" s="38" t="str">
        <f>IF(S337=$Z$16,"","○")</f>
        <v/>
      </c>
      <c r="S337" s="36">
        <v>2.0199999999999999E-2</v>
      </c>
      <c r="T337" s="40" t="s">
        <v>30</v>
      </c>
    </row>
    <row r="338" spans="1:20" ht="15" customHeight="1">
      <c r="A338" s="207"/>
      <c r="B338" s="208" t="s">
        <v>38</v>
      </c>
      <c r="C338" s="209"/>
      <c r="D338" s="209"/>
      <c r="E338" s="210"/>
      <c r="F338" s="28"/>
      <c r="G338" s="29" t="s">
        <v>39</v>
      </c>
      <c r="H338" s="30" t="str">
        <f t="shared" si="58"/>
        <v/>
      </c>
      <c r="I338" s="31"/>
      <c r="J338" s="29" t="s">
        <v>39</v>
      </c>
      <c r="K338" s="32" t="str">
        <f t="shared" si="59"/>
        <v/>
      </c>
      <c r="L338" s="32" t="str">
        <f t="shared" si="62"/>
        <v/>
      </c>
      <c r="M338" s="33" t="str">
        <f t="shared" si="63"/>
        <v/>
      </c>
      <c r="N338" s="34"/>
      <c r="O338" s="35" t="str">
        <f>IF(P338=$X$17,"","○")</f>
        <v/>
      </c>
      <c r="P338" s="45">
        <v>40</v>
      </c>
      <c r="Q338" s="37" t="s">
        <v>40</v>
      </c>
      <c r="R338" s="38" t="str">
        <f>IF(S338=$Z$17,"","○")</f>
        <v/>
      </c>
      <c r="S338" s="36">
        <v>2.0400000000000001E-2</v>
      </c>
      <c r="T338" s="40" t="s">
        <v>30</v>
      </c>
    </row>
    <row r="339" spans="1:20" ht="15" customHeight="1">
      <c r="A339" s="207"/>
      <c r="B339" s="208" t="s">
        <v>41</v>
      </c>
      <c r="C339" s="209"/>
      <c r="D339" s="209"/>
      <c r="E339" s="210"/>
      <c r="F339" s="28"/>
      <c r="G339" s="29" t="s">
        <v>39</v>
      </c>
      <c r="H339" s="30" t="str">
        <f t="shared" si="58"/>
        <v/>
      </c>
      <c r="I339" s="31"/>
      <c r="J339" s="29" t="s">
        <v>39</v>
      </c>
      <c r="K339" s="32" t="str">
        <f t="shared" si="59"/>
        <v/>
      </c>
      <c r="L339" s="32" t="str">
        <f t="shared" si="62"/>
        <v/>
      </c>
      <c r="M339" s="33" t="str">
        <f t="shared" si="63"/>
        <v/>
      </c>
      <c r="N339" s="34"/>
      <c r="O339" s="35" t="str">
        <f>IF(P339=$X$18,"","○")</f>
        <v/>
      </c>
      <c r="P339" s="36">
        <v>34.1</v>
      </c>
      <c r="Q339" s="37" t="s">
        <v>40</v>
      </c>
      <c r="R339" s="38" t="str">
        <f>IF(S339=$Z$18,"","○")</f>
        <v/>
      </c>
      <c r="S339" s="36">
        <v>2.4500000000000001E-2</v>
      </c>
      <c r="T339" s="40" t="s">
        <v>30</v>
      </c>
    </row>
    <row r="340" spans="1:20" ht="15" customHeight="1">
      <c r="A340" s="207"/>
      <c r="B340" s="217" t="s">
        <v>42</v>
      </c>
      <c r="C340" s="218" t="s">
        <v>43</v>
      </c>
      <c r="D340" s="218"/>
      <c r="E340" s="218"/>
      <c r="F340" s="28"/>
      <c r="G340" s="29" t="s">
        <v>39</v>
      </c>
      <c r="H340" s="30" t="str">
        <f t="shared" si="58"/>
        <v/>
      </c>
      <c r="I340" s="31"/>
      <c r="J340" s="29" t="s">
        <v>39</v>
      </c>
      <c r="K340" s="32" t="str">
        <f t="shared" si="59"/>
        <v/>
      </c>
      <c r="L340" s="32" t="str">
        <f t="shared" si="62"/>
        <v/>
      </c>
      <c r="M340" s="33" t="str">
        <f t="shared" si="63"/>
        <v/>
      </c>
      <c r="N340" s="34"/>
      <c r="O340" s="35" t="str">
        <f>IF(P340=$X$19,"","○")</f>
        <v/>
      </c>
      <c r="P340" s="36">
        <v>50.1</v>
      </c>
      <c r="Q340" s="37" t="s">
        <v>40</v>
      </c>
      <c r="R340" s="38" t="str">
        <f>IF(S340=$Z$19,"","○")</f>
        <v/>
      </c>
      <c r="S340" s="36">
        <v>1.6299999999999999E-2</v>
      </c>
      <c r="T340" s="40" t="s">
        <v>30</v>
      </c>
    </row>
    <row r="341" spans="1:20" ht="15" customHeight="1">
      <c r="A341" s="207"/>
      <c r="B341" s="217"/>
      <c r="C341" s="218" t="s">
        <v>45</v>
      </c>
      <c r="D341" s="218"/>
      <c r="E341" s="218"/>
      <c r="F341" s="28"/>
      <c r="G341" s="29" t="s">
        <v>46</v>
      </c>
      <c r="H341" s="30" t="str">
        <f t="shared" si="58"/>
        <v/>
      </c>
      <c r="I341" s="31"/>
      <c r="J341" s="29" t="s">
        <v>46</v>
      </c>
      <c r="K341" s="32" t="str">
        <f t="shared" si="59"/>
        <v/>
      </c>
      <c r="L341" s="32" t="str">
        <f t="shared" si="62"/>
        <v/>
      </c>
      <c r="M341" s="33" t="str">
        <f t="shared" si="63"/>
        <v/>
      </c>
      <c r="N341" s="34"/>
      <c r="O341" s="35" t="str">
        <f>IF(P341=$X$20,"","○")</f>
        <v/>
      </c>
      <c r="P341" s="36">
        <v>46.1</v>
      </c>
      <c r="Q341" s="37" t="s">
        <v>47</v>
      </c>
      <c r="R341" s="38" t="str">
        <f>IF(S341=$Z$20,"","○")</f>
        <v/>
      </c>
      <c r="S341" s="36">
        <v>1.44E-2</v>
      </c>
      <c r="T341" s="40" t="s">
        <v>30</v>
      </c>
    </row>
    <row r="342" spans="1:20" ht="15" customHeight="1">
      <c r="A342" s="207"/>
      <c r="B342" s="217" t="s">
        <v>49</v>
      </c>
      <c r="C342" s="218" t="s">
        <v>50</v>
      </c>
      <c r="D342" s="218"/>
      <c r="E342" s="218"/>
      <c r="F342" s="28"/>
      <c r="G342" s="29" t="s">
        <v>39</v>
      </c>
      <c r="H342" s="30" t="str">
        <f t="shared" si="58"/>
        <v/>
      </c>
      <c r="I342" s="31"/>
      <c r="J342" s="29" t="s">
        <v>39</v>
      </c>
      <c r="K342" s="32" t="str">
        <f t="shared" si="59"/>
        <v/>
      </c>
      <c r="L342" s="32" t="str">
        <f t="shared" si="62"/>
        <v/>
      </c>
      <c r="M342" s="33" t="str">
        <f t="shared" si="63"/>
        <v/>
      </c>
      <c r="N342" s="34"/>
      <c r="O342" s="35" t="str">
        <f>IF(P342=$X$21,"","○")</f>
        <v/>
      </c>
      <c r="P342" s="36">
        <v>54.7</v>
      </c>
      <c r="Q342" s="37" t="s">
        <v>51</v>
      </c>
      <c r="R342" s="38" t="str">
        <f>IF(S342=$Z$21,"","○")</f>
        <v/>
      </c>
      <c r="S342" s="36">
        <v>1.3899999999999999E-2</v>
      </c>
      <c r="T342" s="40" t="s">
        <v>30</v>
      </c>
    </row>
    <row r="343" spans="1:20" ht="15" customHeight="1">
      <c r="A343" s="207"/>
      <c r="B343" s="217"/>
      <c r="C343" s="218" t="s">
        <v>53</v>
      </c>
      <c r="D343" s="218"/>
      <c r="E343" s="218"/>
      <c r="F343" s="28"/>
      <c r="G343" s="29" t="s">
        <v>46</v>
      </c>
      <c r="H343" s="30" t="str">
        <f t="shared" si="58"/>
        <v/>
      </c>
      <c r="I343" s="31"/>
      <c r="J343" s="29" t="s">
        <v>46</v>
      </c>
      <c r="K343" s="32" t="str">
        <f t="shared" si="59"/>
        <v/>
      </c>
      <c r="L343" s="32" t="str">
        <f t="shared" si="62"/>
        <v/>
      </c>
      <c r="M343" s="33" t="str">
        <f t="shared" si="63"/>
        <v/>
      </c>
      <c r="N343" s="34"/>
      <c r="O343" s="35" t="str">
        <f>IF(P343=$X$22,"","○")</f>
        <v/>
      </c>
      <c r="P343" s="36">
        <v>38.4</v>
      </c>
      <c r="Q343" s="37" t="s">
        <v>47</v>
      </c>
      <c r="R343" s="38" t="str">
        <f>IF(S343=$Z$22,"","○")</f>
        <v/>
      </c>
      <c r="S343" s="36">
        <v>1.3899999999999999E-2</v>
      </c>
      <c r="T343" s="40" t="s">
        <v>30</v>
      </c>
    </row>
    <row r="344" spans="1:20" ht="15" customHeight="1">
      <c r="A344" s="207"/>
      <c r="B344" s="219" t="s">
        <v>54</v>
      </c>
      <c r="C344" s="218" t="s">
        <v>55</v>
      </c>
      <c r="D344" s="218"/>
      <c r="E344" s="218"/>
      <c r="F344" s="28"/>
      <c r="G344" s="29" t="s">
        <v>39</v>
      </c>
      <c r="H344" s="30" t="str">
        <f t="shared" si="58"/>
        <v/>
      </c>
      <c r="I344" s="31"/>
      <c r="J344" s="29" t="s">
        <v>39</v>
      </c>
      <c r="K344" s="32" t="str">
        <f t="shared" si="59"/>
        <v/>
      </c>
      <c r="L344" s="32" t="str">
        <f t="shared" si="62"/>
        <v/>
      </c>
      <c r="M344" s="33" t="str">
        <f t="shared" si="63"/>
        <v/>
      </c>
      <c r="N344" s="34"/>
      <c r="O344" s="35" t="str">
        <f>IF(P344=$X$23,"","○")</f>
        <v/>
      </c>
      <c r="P344" s="47">
        <v>28.7</v>
      </c>
      <c r="Q344" s="37" t="s">
        <v>40</v>
      </c>
      <c r="R344" s="38" t="str">
        <f>IF(S344=$Z$23,"","○")</f>
        <v/>
      </c>
      <c r="S344" s="36">
        <v>2.46E-2</v>
      </c>
      <c r="T344" s="40" t="s">
        <v>30</v>
      </c>
    </row>
    <row r="345" spans="1:20" ht="15" customHeight="1">
      <c r="A345" s="207"/>
      <c r="B345" s="219"/>
      <c r="C345" s="218" t="s">
        <v>56</v>
      </c>
      <c r="D345" s="218"/>
      <c r="E345" s="218"/>
      <c r="F345" s="28"/>
      <c r="G345" s="29" t="s">
        <v>39</v>
      </c>
      <c r="H345" s="30" t="str">
        <f t="shared" si="58"/>
        <v/>
      </c>
      <c r="I345" s="31"/>
      <c r="J345" s="29" t="s">
        <v>39</v>
      </c>
      <c r="K345" s="32" t="str">
        <f t="shared" si="59"/>
        <v/>
      </c>
      <c r="L345" s="32" t="str">
        <f t="shared" si="62"/>
        <v/>
      </c>
      <c r="M345" s="33" t="str">
        <f t="shared" si="63"/>
        <v/>
      </c>
      <c r="N345" s="34"/>
      <c r="O345" s="35" t="str">
        <f>IF(P345=$X$24,"","○")</f>
        <v/>
      </c>
      <c r="P345" s="47">
        <v>28.9</v>
      </c>
      <c r="Q345" s="37" t="s">
        <v>40</v>
      </c>
      <c r="R345" s="38" t="str">
        <f>IF(S345=$Z$24,"","○")</f>
        <v/>
      </c>
      <c r="S345" s="36">
        <v>2.4500000000000001E-2</v>
      </c>
      <c r="T345" s="40" t="s">
        <v>30</v>
      </c>
    </row>
    <row r="346" spans="1:20" ht="15" customHeight="1">
      <c r="A346" s="207"/>
      <c r="B346" s="219"/>
      <c r="C346" s="218" t="s">
        <v>57</v>
      </c>
      <c r="D346" s="218"/>
      <c r="E346" s="218"/>
      <c r="F346" s="28"/>
      <c r="G346" s="29" t="s">
        <v>39</v>
      </c>
      <c r="H346" s="30" t="str">
        <f t="shared" si="58"/>
        <v/>
      </c>
      <c r="I346" s="31"/>
      <c r="J346" s="29" t="s">
        <v>39</v>
      </c>
      <c r="K346" s="32" t="str">
        <f t="shared" si="59"/>
        <v/>
      </c>
      <c r="L346" s="32" t="str">
        <f t="shared" si="62"/>
        <v/>
      </c>
      <c r="M346" s="33" t="str">
        <f t="shared" si="63"/>
        <v/>
      </c>
      <c r="N346" s="34"/>
      <c r="O346" s="35" t="str">
        <f>IF(P346=$X$25,"","○")</f>
        <v/>
      </c>
      <c r="P346" s="47">
        <v>28.3</v>
      </c>
      <c r="Q346" s="37" t="s">
        <v>40</v>
      </c>
      <c r="R346" s="38" t="str">
        <f>IF(S346=$Z$25,"","○")</f>
        <v/>
      </c>
      <c r="S346" s="36">
        <v>2.5100000000000001E-2</v>
      </c>
      <c r="T346" s="40" t="s">
        <v>30</v>
      </c>
    </row>
    <row r="347" spans="1:20" ht="15" customHeight="1">
      <c r="A347" s="207"/>
      <c r="B347" s="219"/>
      <c r="C347" s="218" t="s">
        <v>58</v>
      </c>
      <c r="D347" s="218"/>
      <c r="E347" s="218"/>
      <c r="F347" s="28"/>
      <c r="G347" s="29" t="s">
        <v>39</v>
      </c>
      <c r="H347" s="30" t="str">
        <f t="shared" si="58"/>
        <v/>
      </c>
      <c r="I347" s="31"/>
      <c r="J347" s="29" t="s">
        <v>39</v>
      </c>
      <c r="K347" s="32" t="str">
        <f t="shared" si="59"/>
        <v/>
      </c>
      <c r="L347" s="32" t="str">
        <f t="shared" si="62"/>
        <v/>
      </c>
      <c r="M347" s="33" t="str">
        <f t="shared" si="63"/>
        <v/>
      </c>
      <c r="N347" s="34"/>
      <c r="O347" s="35" t="str">
        <f>IF(P347=$X$26,"","○")</f>
        <v/>
      </c>
      <c r="P347" s="36">
        <v>26.1</v>
      </c>
      <c r="Q347" s="37" t="s">
        <v>40</v>
      </c>
      <c r="R347" s="38" t="str">
        <f>IF(S347=$Z$26,"","○")</f>
        <v/>
      </c>
      <c r="S347" s="36">
        <v>2.4299999999999999E-2</v>
      </c>
      <c r="T347" s="40" t="s">
        <v>30</v>
      </c>
    </row>
    <row r="348" spans="1:20" ht="15" customHeight="1">
      <c r="A348" s="207"/>
      <c r="B348" s="219"/>
      <c r="C348" s="218" t="s">
        <v>59</v>
      </c>
      <c r="D348" s="218"/>
      <c r="E348" s="218"/>
      <c r="F348" s="28"/>
      <c r="G348" s="29" t="s">
        <v>39</v>
      </c>
      <c r="H348" s="30" t="str">
        <f t="shared" si="58"/>
        <v/>
      </c>
      <c r="I348" s="31"/>
      <c r="J348" s="29" t="s">
        <v>39</v>
      </c>
      <c r="K348" s="32" t="str">
        <f t="shared" si="59"/>
        <v/>
      </c>
      <c r="L348" s="32" t="str">
        <f t="shared" si="62"/>
        <v/>
      </c>
      <c r="M348" s="33" t="str">
        <f t="shared" si="63"/>
        <v/>
      </c>
      <c r="N348" s="34"/>
      <c r="O348" s="35" t="str">
        <f>IF(P348=$X$27,"","○")</f>
        <v/>
      </c>
      <c r="P348" s="36">
        <v>24.2</v>
      </c>
      <c r="Q348" s="37" t="s">
        <v>40</v>
      </c>
      <c r="R348" s="38" t="str">
        <f>IF(S348=$Z$27,"","○")</f>
        <v/>
      </c>
      <c r="S348" s="36">
        <v>2.4199999999999999E-2</v>
      </c>
      <c r="T348" s="40" t="s">
        <v>30</v>
      </c>
    </row>
    <row r="349" spans="1:20" ht="15" customHeight="1">
      <c r="A349" s="207"/>
      <c r="B349" s="219"/>
      <c r="C349" s="218" t="s">
        <v>60</v>
      </c>
      <c r="D349" s="218"/>
      <c r="E349" s="218"/>
      <c r="F349" s="28"/>
      <c r="G349" s="29" t="s">
        <v>39</v>
      </c>
      <c r="H349" s="30" t="str">
        <f t="shared" si="58"/>
        <v/>
      </c>
      <c r="I349" s="31"/>
      <c r="J349" s="29" t="s">
        <v>39</v>
      </c>
      <c r="K349" s="32" t="str">
        <f t="shared" si="59"/>
        <v/>
      </c>
      <c r="L349" s="32" t="str">
        <f t="shared" si="62"/>
        <v/>
      </c>
      <c r="M349" s="33" t="str">
        <f t="shared" si="63"/>
        <v/>
      </c>
      <c r="N349" s="34"/>
      <c r="O349" s="35" t="str">
        <f>IF(P349=$X$28,"","○")</f>
        <v/>
      </c>
      <c r="P349" s="36">
        <v>27.8</v>
      </c>
      <c r="Q349" s="37" t="s">
        <v>40</v>
      </c>
      <c r="R349" s="38" t="str">
        <f>IF(S349=$Z$28,"","○")</f>
        <v/>
      </c>
      <c r="S349" s="36">
        <v>2.5899999999999999E-2</v>
      </c>
      <c r="T349" s="40" t="s">
        <v>30</v>
      </c>
    </row>
    <row r="350" spans="1:20" ht="15" customHeight="1">
      <c r="A350" s="207"/>
      <c r="B350" s="219" t="s">
        <v>61</v>
      </c>
      <c r="C350" s="219"/>
      <c r="D350" s="219"/>
      <c r="E350" s="219"/>
      <c r="F350" s="28"/>
      <c r="G350" s="29" t="s">
        <v>39</v>
      </c>
      <c r="H350" s="30" t="str">
        <f t="shared" si="58"/>
        <v/>
      </c>
      <c r="I350" s="31"/>
      <c r="J350" s="29" t="s">
        <v>39</v>
      </c>
      <c r="K350" s="32" t="str">
        <f t="shared" si="59"/>
        <v/>
      </c>
      <c r="L350" s="32" t="str">
        <f t="shared" si="62"/>
        <v/>
      </c>
      <c r="M350" s="33" t="str">
        <f t="shared" si="63"/>
        <v/>
      </c>
      <c r="N350" s="34"/>
      <c r="O350" s="35" t="str">
        <f>IF(P350=$X$29,"","○")</f>
        <v/>
      </c>
      <c r="P350" s="45">
        <v>29</v>
      </c>
      <c r="Q350" s="37" t="s">
        <v>40</v>
      </c>
      <c r="R350" s="38" t="str">
        <f>IF(S350=$Z$29,"","○")</f>
        <v/>
      </c>
      <c r="S350" s="36">
        <v>2.9899999999999999E-2</v>
      </c>
      <c r="T350" s="40" t="s">
        <v>30</v>
      </c>
    </row>
    <row r="351" spans="1:20" ht="15" customHeight="1">
      <c r="A351" s="207"/>
      <c r="B351" s="219" t="s">
        <v>62</v>
      </c>
      <c r="C351" s="219"/>
      <c r="D351" s="219"/>
      <c r="E351" s="219"/>
      <c r="F351" s="28"/>
      <c r="G351" s="29" t="s">
        <v>39</v>
      </c>
      <c r="H351" s="30" t="str">
        <f t="shared" si="58"/>
        <v/>
      </c>
      <c r="I351" s="31"/>
      <c r="J351" s="29" t="s">
        <v>39</v>
      </c>
      <c r="K351" s="32" t="str">
        <f t="shared" si="59"/>
        <v/>
      </c>
      <c r="L351" s="32" t="str">
        <f>IF(F351="",IF(I351="","",-(I351*P351)),(F351-I351)*P351)</f>
        <v/>
      </c>
      <c r="M351" s="33" t="str">
        <f t="shared" si="63"/>
        <v/>
      </c>
      <c r="N351" s="34"/>
      <c r="O351" s="35" t="str">
        <f>IF(P351=$X$30,"","○")</f>
        <v/>
      </c>
      <c r="P351" s="36">
        <v>37.299999999999997</v>
      </c>
      <c r="Q351" s="37" t="s">
        <v>40</v>
      </c>
      <c r="R351" s="38" t="str">
        <f>IF(S351=$Z$30,"","○")</f>
        <v/>
      </c>
      <c r="S351" s="36">
        <v>2.0899999999999998E-2</v>
      </c>
      <c r="T351" s="40" t="s">
        <v>30</v>
      </c>
    </row>
    <row r="352" spans="1:20" ht="15" customHeight="1">
      <c r="A352" s="207"/>
      <c r="B352" s="219" t="s">
        <v>63</v>
      </c>
      <c r="C352" s="219"/>
      <c r="D352" s="219"/>
      <c r="E352" s="219"/>
      <c r="F352" s="28"/>
      <c r="G352" s="29" t="s">
        <v>46</v>
      </c>
      <c r="H352" s="30" t="str">
        <f t="shared" si="58"/>
        <v/>
      </c>
      <c r="I352" s="31"/>
      <c r="J352" s="29" t="s">
        <v>46</v>
      </c>
      <c r="K352" s="32" t="str">
        <f t="shared" si="59"/>
        <v/>
      </c>
      <c r="L352" s="32" t="str">
        <f t="shared" ref="L352:L355" si="64">IF(F352="",IF(I352="","",-(I352*P352)),(F352-I352)*P352)</f>
        <v/>
      </c>
      <c r="M352" s="33" t="str">
        <f t="shared" si="63"/>
        <v/>
      </c>
      <c r="N352" s="34"/>
      <c r="O352" s="35" t="str">
        <f>IF(P352=$X$31,"","○")</f>
        <v/>
      </c>
      <c r="P352" s="36">
        <v>18.399999999999999</v>
      </c>
      <c r="Q352" s="37" t="s">
        <v>47</v>
      </c>
      <c r="R352" s="38" t="str">
        <f>IF(S352=$Z$31,"","○")</f>
        <v/>
      </c>
      <c r="S352" s="49">
        <v>1.09E-2</v>
      </c>
      <c r="T352" s="40" t="s">
        <v>30</v>
      </c>
    </row>
    <row r="353" spans="1:23" ht="15" customHeight="1">
      <c r="A353" s="207"/>
      <c r="B353" s="219" t="s">
        <v>64</v>
      </c>
      <c r="C353" s="219"/>
      <c r="D353" s="219"/>
      <c r="E353" s="219"/>
      <c r="F353" s="28"/>
      <c r="G353" s="29" t="s">
        <v>46</v>
      </c>
      <c r="H353" s="30" t="str">
        <f t="shared" si="58"/>
        <v/>
      </c>
      <c r="I353" s="31"/>
      <c r="J353" s="29" t="s">
        <v>46</v>
      </c>
      <c r="K353" s="32" t="str">
        <f t="shared" si="59"/>
        <v/>
      </c>
      <c r="L353" s="32" t="str">
        <f t="shared" si="64"/>
        <v/>
      </c>
      <c r="M353" s="33" t="str">
        <f t="shared" si="63"/>
        <v/>
      </c>
      <c r="N353" s="34"/>
      <c r="O353" s="35" t="str">
        <f>IF(P353=$X$32,"","○")</f>
        <v/>
      </c>
      <c r="P353" s="36">
        <v>3.23</v>
      </c>
      <c r="Q353" s="37" t="s">
        <v>47</v>
      </c>
      <c r="R353" s="38" t="str">
        <f>IF(S353=$Z$33,"","○")</f>
        <v/>
      </c>
      <c r="S353" s="36">
        <v>2.64E-2</v>
      </c>
      <c r="T353" s="40" t="s">
        <v>30</v>
      </c>
    </row>
    <row r="354" spans="1:23" ht="15" customHeight="1">
      <c r="A354" s="207"/>
      <c r="B354" s="219" t="s">
        <v>65</v>
      </c>
      <c r="C354" s="219"/>
      <c r="D354" s="219"/>
      <c r="E354" s="219"/>
      <c r="F354" s="28"/>
      <c r="G354" s="29" t="s">
        <v>46</v>
      </c>
      <c r="H354" s="30" t="str">
        <f t="shared" si="58"/>
        <v/>
      </c>
      <c r="I354" s="31"/>
      <c r="J354" s="29" t="s">
        <v>46</v>
      </c>
      <c r="K354" s="32" t="str">
        <f t="shared" si="59"/>
        <v/>
      </c>
      <c r="L354" s="32" t="str">
        <f t="shared" si="64"/>
        <v/>
      </c>
      <c r="M354" s="33" t="str">
        <f t="shared" si="63"/>
        <v/>
      </c>
      <c r="N354" s="34"/>
      <c r="O354" s="35" t="str">
        <f>IF(P354=$X$33,"","○")</f>
        <v/>
      </c>
      <c r="P354" s="36">
        <v>3.45</v>
      </c>
      <c r="Q354" s="37" t="s">
        <v>47</v>
      </c>
      <c r="R354" s="38" t="str">
        <f>IF(S354=$Z$33,"","○")</f>
        <v/>
      </c>
      <c r="S354" s="36">
        <v>2.64E-2</v>
      </c>
      <c r="T354" s="40" t="s">
        <v>30</v>
      </c>
      <c r="U354" s="51"/>
    </row>
    <row r="355" spans="1:23" ht="15" customHeight="1" thickBot="1">
      <c r="A355" s="207"/>
      <c r="B355" s="219" t="s">
        <v>66</v>
      </c>
      <c r="C355" s="219"/>
      <c r="D355" s="219"/>
      <c r="E355" s="219"/>
      <c r="F355" s="28"/>
      <c r="G355" s="29" t="s">
        <v>46</v>
      </c>
      <c r="H355" s="30" t="str">
        <f t="shared" si="58"/>
        <v/>
      </c>
      <c r="I355" s="31"/>
      <c r="J355" s="29" t="s">
        <v>46</v>
      </c>
      <c r="K355" s="32" t="str">
        <f t="shared" si="59"/>
        <v/>
      </c>
      <c r="L355" s="32" t="str">
        <f t="shared" si="64"/>
        <v/>
      </c>
      <c r="M355" s="33" t="str">
        <f t="shared" si="63"/>
        <v/>
      </c>
      <c r="N355" s="34"/>
      <c r="O355" s="35" t="str">
        <f>IF(P355=$X$34,"","○")</f>
        <v/>
      </c>
      <c r="P355" s="52">
        <v>7.53</v>
      </c>
      <c r="Q355" s="37" t="s">
        <v>47</v>
      </c>
      <c r="R355" s="53" t="str">
        <f>IF(S355=$Z$34,"","○")</f>
        <v/>
      </c>
      <c r="S355" s="54">
        <v>4.2000000000000003E-2</v>
      </c>
      <c r="T355" s="40" t="s">
        <v>30</v>
      </c>
      <c r="U355" s="55"/>
      <c r="V355" s="55"/>
      <c r="W355" s="56"/>
    </row>
    <row r="356" spans="1:23" ht="15" customHeight="1">
      <c r="A356" s="207"/>
      <c r="B356" s="376" t="s">
        <v>67</v>
      </c>
      <c r="C356" s="369"/>
      <c r="D356" s="370"/>
      <c r="E356" s="371"/>
      <c r="F356" s="28"/>
      <c r="G356" s="58"/>
      <c r="H356" s="30" t="str">
        <f t="shared" si="58"/>
        <v/>
      </c>
      <c r="I356" s="31"/>
      <c r="J356" s="58"/>
      <c r="K356" s="32" t="str">
        <f>IF(I356="","",I356*P356)</f>
        <v/>
      </c>
      <c r="L356" s="32" t="str">
        <f>IF(F356="",IF(I356="","",-(I356*P356)),(F356-I356)*P356)</f>
        <v/>
      </c>
      <c r="M356" s="33" t="str">
        <f>IF(L356="","",L356*S356*44/12)</f>
        <v/>
      </c>
      <c r="N356" s="34"/>
      <c r="O356" s="59"/>
      <c r="P356" s="60"/>
      <c r="Q356" s="61"/>
      <c r="R356" s="62"/>
      <c r="S356" s="60"/>
      <c r="T356" s="61"/>
      <c r="U356" s="63"/>
      <c r="V356" s="56"/>
    </row>
    <row r="357" spans="1:23" ht="15" customHeight="1" thickBot="1">
      <c r="A357" s="207"/>
      <c r="B357" s="377"/>
      <c r="C357" s="369"/>
      <c r="D357" s="370"/>
      <c r="E357" s="371"/>
      <c r="F357" s="28"/>
      <c r="G357" s="58"/>
      <c r="H357" s="30" t="str">
        <f t="shared" si="58"/>
        <v/>
      </c>
      <c r="I357" s="31"/>
      <c r="J357" s="58"/>
      <c r="K357" s="32" t="str">
        <f>IF(I357="","",I357*P357)</f>
        <v/>
      </c>
      <c r="L357" s="32" t="str">
        <f>IF(F357="",IF(I357="","",-(I357*P357)),(F357-I357)*P357)</f>
        <v/>
      </c>
      <c r="M357" s="33" t="str">
        <f>IF(L357="","",L357*S357*44/12)</f>
        <v/>
      </c>
      <c r="N357" s="34"/>
      <c r="O357" s="56"/>
      <c r="P357" s="67"/>
      <c r="Q357" s="68"/>
      <c r="R357" s="65"/>
      <c r="S357" s="67"/>
      <c r="T357" s="69"/>
    </row>
    <row r="358" spans="1:23" ht="15" customHeight="1" thickTop="1">
      <c r="A358" s="207"/>
      <c r="B358" s="201" t="s">
        <v>68</v>
      </c>
      <c r="C358" s="201"/>
      <c r="D358" s="201"/>
      <c r="E358" s="201"/>
      <c r="F358" s="201"/>
      <c r="G358" s="201"/>
      <c r="H358" s="201"/>
      <c r="I358" s="201"/>
      <c r="J358" s="201"/>
      <c r="K358" s="201"/>
      <c r="L358" s="201"/>
      <c r="M358" s="71" t="str">
        <f>IF(SUM(M329:M357)=0,"",SUM(M329:M357))</f>
        <v/>
      </c>
      <c r="N358" s="34"/>
      <c r="O358" s="56"/>
      <c r="P358" s="65"/>
      <c r="Q358" s="15"/>
      <c r="R358" s="65"/>
      <c r="S358" s="72"/>
      <c r="T358" s="73"/>
      <c r="U358" s="56"/>
      <c r="V358" s="56"/>
    </row>
    <row r="359" spans="1:23" ht="15" customHeight="1">
      <c r="A359" s="207"/>
      <c r="B359" s="230"/>
      <c r="C359" s="231"/>
      <c r="D359" s="231"/>
      <c r="E359" s="232"/>
      <c r="F359" s="201" t="s">
        <v>5</v>
      </c>
      <c r="G359" s="201"/>
      <c r="H359" s="201"/>
      <c r="I359" s="202" t="s">
        <v>6</v>
      </c>
      <c r="J359" s="202"/>
      <c r="K359" s="202"/>
      <c r="L359" s="203" t="s">
        <v>69</v>
      </c>
      <c r="M359" s="220" t="s">
        <v>8</v>
      </c>
      <c r="N359" s="34"/>
      <c r="O359" s="56"/>
      <c r="P359" s="74"/>
      <c r="Q359" s="75"/>
      <c r="R359" s="65"/>
      <c r="S359" s="74"/>
      <c r="T359" s="75"/>
    </row>
    <row r="360" spans="1:23" ht="15" customHeight="1" thickBot="1">
      <c r="A360" s="207"/>
      <c r="B360" s="233"/>
      <c r="C360" s="234"/>
      <c r="D360" s="234"/>
      <c r="E360" s="235"/>
      <c r="F360" s="23" t="s">
        <v>12</v>
      </c>
      <c r="G360" s="222" t="s">
        <v>70</v>
      </c>
      <c r="H360" s="224"/>
      <c r="I360" s="23" t="s">
        <v>12</v>
      </c>
      <c r="J360" s="222" t="s">
        <v>70</v>
      </c>
      <c r="K360" s="224"/>
      <c r="L360" s="204"/>
      <c r="M360" s="221"/>
      <c r="N360" s="34"/>
      <c r="O360" s="56"/>
      <c r="P360" s="74"/>
      <c r="Q360" s="75"/>
      <c r="R360" s="65"/>
      <c r="S360" s="74"/>
      <c r="T360" s="75"/>
    </row>
    <row r="361" spans="1:23" ht="15" customHeight="1" thickTop="1" thickBot="1">
      <c r="A361" s="207"/>
      <c r="B361" s="236"/>
      <c r="C361" s="237"/>
      <c r="D361" s="237"/>
      <c r="E361" s="238"/>
      <c r="F361" s="25" t="s">
        <v>16</v>
      </c>
      <c r="G361" s="223"/>
      <c r="H361" s="225"/>
      <c r="I361" s="25" t="s">
        <v>18</v>
      </c>
      <c r="J361" s="223"/>
      <c r="K361" s="225"/>
      <c r="L361" s="76" t="s">
        <v>71</v>
      </c>
      <c r="M361" s="26" t="s">
        <v>21</v>
      </c>
      <c r="N361" s="34"/>
      <c r="O361" s="77" t="s">
        <v>72</v>
      </c>
      <c r="P361" s="74"/>
      <c r="Q361" s="15"/>
      <c r="R361" s="65"/>
      <c r="S361" s="74"/>
      <c r="T361" s="75"/>
      <c r="U361" s="226" t="s">
        <v>73</v>
      </c>
      <c r="V361" s="227"/>
      <c r="W361" s="78"/>
    </row>
    <row r="362" spans="1:23" ht="15" customHeight="1" thickTop="1" thickBot="1">
      <c r="A362" s="207"/>
      <c r="B362" s="239" t="s">
        <v>74</v>
      </c>
      <c r="C362" s="240"/>
      <c r="D362" s="240"/>
      <c r="E362" s="241"/>
      <c r="F362" s="28"/>
      <c r="G362" s="29" t="s">
        <v>46</v>
      </c>
      <c r="H362" s="79"/>
      <c r="I362" s="31"/>
      <c r="J362" s="29" t="s">
        <v>46</v>
      </c>
      <c r="K362" s="80"/>
      <c r="L362" s="32" t="str">
        <f>IF(F362="",IF(I362="","",F362-I362),F362-I362)</f>
        <v/>
      </c>
      <c r="M362" s="33" t="str">
        <f>IF(L362="","",L362*S362)</f>
        <v/>
      </c>
      <c r="N362" s="34"/>
      <c r="O362" s="56"/>
      <c r="P362" s="74"/>
      <c r="Q362" s="75"/>
      <c r="R362" s="38"/>
      <c r="S362" s="81"/>
      <c r="T362" s="82" t="s">
        <v>75</v>
      </c>
      <c r="U362" s="242"/>
      <c r="V362" s="243"/>
    </row>
    <row r="363" spans="1:23" ht="15" customHeight="1" thickTop="1">
      <c r="A363" s="207"/>
      <c r="B363" s="201" t="s">
        <v>76</v>
      </c>
      <c r="C363" s="201"/>
      <c r="D363" s="201"/>
      <c r="E363" s="201"/>
      <c r="F363" s="201"/>
      <c r="G363" s="201"/>
      <c r="H363" s="201"/>
      <c r="I363" s="201"/>
      <c r="J363" s="201"/>
      <c r="K363" s="201"/>
      <c r="L363" s="201"/>
      <c r="M363" s="71" t="str">
        <f>IF(M362=0,"",M362)</f>
        <v/>
      </c>
      <c r="N363" s="34"/>
      <c r="O363" s="11" t="s">
        <v>150</v>
      </c>
      <c r="P363" s="65"/>
      <c r="Q363" s="15"/>
      <c r="R363" s="83"/>
      <c r="S363" s="84"/>
      <c r="T363" s="85"/>
      <c r="U363" s="86"/>
      <c r="V363" s="86"/>
    </row>
    <row r="364" spans="1:23">
      <c r="A364" s="244" t="s">
        <v>77</v>
      </c>
      <c r="B364" s="246"/>
      <c r="C364" s="247"/>
      <c r="D364" s="247"/>
      <c r="E364" s="248"/>
      <c r="F364" s="201" t="s">
        <v>5</v>
      </c>
      <c r="G364" s="201"/>
      <c r="H364" s="201"/>
      <c r="I364" s="202" t="s">
        <v>6</v>
      </c>
      <c r="J364" s="202"/>
      <c r="K364" s="202"/>
      <c r="L364" s="203" t="s">
        <v>7</v>
      </c>
      <c r="M364" s="203" t="s">
        <v>8</v>
      </c>
      <c r="N364" s="22"/>
      <c r="O364" s="205" t="s">
        <v>9</v>
      </c>
      <c r="P364" s="212" t="s">
        <v>10</v>
      </c>
      <c r="Q364" s="212"/>
      <c r="R364" s="205" t="s">
        <v>9</v>
      </c>
      <c r="S364" s="212" t="s">
        <v>11</v>
      </c>
      <c r="T364" s="212"/>
    </row>
    <row r="365" spans="1:23">
      <c r="A365" s="245"/>
      <c r="B365" s="249"/>
      <c r="C365" s="250"/>
      <c r="D365" s="250"/>
      <c r="E365" s="251"/>
      <c r="F365" s="23" t="s">
        <v>12</v>
      </c>
      <c r="G365" s="201" t="s">
        <v>13</v>
      </c>
      <c r="H365" s="23" t="s">
        <v>14</v>
      </c>
      <c r="I365" s="23" t="s">
        <v>12</v>
      </c>
      <c r="J365" s="201" t="s">
        <v>13</v>
      </c>
      <c r="K365" s="23" t="s">
        <v>14</v>
      </c>
      <c r="L365" s="204"/>
      <c r="M365" s="204"/>
      <c r="N365" s="22"/>
      <c r="O365" s="211"/>
      <c r="P365" s="24" t="s">
        <v>12</v>
      </c>
      <c r="Q365" s="213" t="s">
        <v>15</v>
      </c>
      <c r="R365" s="211"/>
      <c r="S365" s="205" t="s">
        <v>12</v>
      </c>
      <c r="T365" s="214" t="s">
        <v>13</v>
      </c>
    </row>
    <row r="366" spans="1:23">
      <c r="A366" s="245"/>
      <c r="B366" s="252"/>
      <c r="C366" s="253"/>
      <c r="D366" s="253"/>
      <c r="E366" s="254"/>
      <c r="F366" s="25" t="s">
        <v>16</v>
      </c>
      <c r="G366" s="201"/>
      <c r="H366" s="25" t="s">
        <v>17</v>
      </c>
      <c r="I366" s="25" t="s">
        <v>18</v>
      </c>
      <c r="J366" s="201"/>
      <c r="K366" s="25" t="s">
        <v>19</v>
      </c>
      <c r="L366" s="26" t="s">
        <v>20</v>
      </c>
      <c r="M366" s="26" t="s">
        <v>21</v>
      </c>
      <c r="N366" s="22"/>
      <c r="O366" s="206"/>
      <c r="P366" s="27" t="s">
        <v>22</v>
      </c>
      <c r="Q366" s="213"/>
      <c r="R366" s="206"/>
      <c r="S366" s="206"/>
      <c r="T366" s="215"/>
    </row>
    <row r="367" spans="1:23" ht="15" customHeight="1">
      <c r="A367" s="245"/>
      <c r="B367" s="208" t="s">
        <v>78</v>
      </c>
      <c r="C367" s="209"/>
      <c r="D367" s="209"/>
      <c r="E367" s="210"/>
      <c r="F367" s="28"/>
      <c r="G367" s="29" t="s">
        <v>39</v>
      </c>
      <c r="H367" s="32" t="str">
        <f t="shared" ref="H367:H385" si="65">IF(F367="","",F367*P367)</f>
        <v/>
      </c>
      <c r="I367" s="28"/>
      <c r="J367" s="29" t="s">
        <v>39</v>
      </c>
      <c r="K367" s="32" t="str">
        <f t="shared" ref="K367:K368" si="66">IF(I367="","",I367*P367)</f>
        <v/>
      </c>
      <c r="L367" s="32" t="str">
        <f>IF(F367="",IF(I367="","",-(I367*P367)),(F367-I367)*P367)</f>
        <v/>
      </c>
      <c r="M367" s="33" t="str">
        <f>IF(L367="","",L367*S367*44/12)</f>
        <v/>
      </c>
      <c r="N367" s="34"/>
      <c r="O367" s="35" t="str">
        <f>IF(P367=$X$46,"","○")</f>
        <v/>
      </c>
      <c r="P367" s="36">
        <v>13.6</v>
      </c>
      <c r="Q367" s="37" t="s">
        <v>40</v>
      </c>
      <c r="R367" s="38"/>
      <c r="S367" s="88">
        <v>0</v>
      </c>
      <c r="T367" s="40" t="s">
        <v>27</v>
      </c>
    </row>
    <row r="368" spans="1:23" ht="15" customHeight="1">
      <c r="A368" s="245"/>
      <c r="B368" s="208" t="s">
        <v>79</v>
      </c>
      <c r="C368" s="209"/>
      <c r="D368" s="209"/>
      <c r="E368" s="210"/>
      <c r="F368" s="28"/>
      <c r="G368" s="29" t="s">
        <v>39</v>
      </c>
      <c r="H368" s="32" t="str">
        <f t="shared" si="65"/>
        <v/>
      </c>
      <c r="I368" s="28"/>
      <c r="J368" s="29" t="s">
        <v>39</v>
      </c>
      <c r="K368" s="32" t="str">
        <f t="shared" si="66"/>
        <v/>
      </c>
      <c r="L368" s="32" t="str">
        <f t="shared" ref="L368" si="67">IF(F368="",IF(I368="","",-(I368*P368)),(F368-I368)*P368)</f>
        <v/>
      </c>
      <c r="M368" s="33" t="str">
        <f t="shared" ref="M368:M378" si="68">IF(L368="","",L368*S368*44/12)</f>
        <v/>
      </c>
      <c r="N368" s="34"/>
      <c r="O368" s="35" t="str">
        <f>IF(P368=$X$47,"","○")</f>
        <v/>
      </c>
      <c r="P368" s="36">
        <v>13.2</v>
      </c>
      <c r="Q368" s="37" t="s">
        <v>40</v>
      </c>
      <c r="R368" s="38"/>
      <c r="S368" s="88">
        <v>0</v>
      </c>
      <c r="T368" s="40" t="s">
        <v>30</v>
      </c>
    </row>
    <row r="369" spans="1:23" ht="15" customHeight="1">
      <c r="A369" s="245"/>
      <c r="B369" s="208" t="s">
        <v>80</v>
      </c>
      <c r="C369" s="209"/>
      <c r="D369" s="209"/>
      <c r="E369" s="210"/>
      <c r="F369" s="28"/>
      <c r="G369" s="29" t="s">
        <v>39</v>
      </c>
      <c r="H369" s="32" t="str">
        <f t="shared" si="65"/>
        <v/>
      </c>
      <c r="I369" s="28"/>
      <c r="J369" s="29" t="s">
        <v>39</v>
      </c>
      <c r="K369" s="32" t="str">
        <f>IF(I369="","",I369*P369)</f>
        <v/>
      </c>
      <c r="L369" s="32" t="str">
        <f>IF(F369="",IF(I369="","",-(I369*P369)),(F369-I369)*P369)</f>
        <v/>
      </c>
      <c r="M369" s="33" t="str">
        <f t="shared" si="68"/>
        <v/>
      </c>
      <c r="N369" s="34"/>
      <c r="O369" s="35" t="str">
        <f>IF(P369=$X$48,"","○")</f>
        <v/>
      </c>
      <c r="P369" s="36">
        <v>17.100000000000001</v>
      </c>
      <c r="Q369" s="37" t="s">
        <v>40</v>
      </c>
      <c r="R369" s="38"/>
      <c r="S369" s="88">
        <v>0</v>
      </c>
      <c r="T369" s="40" t="s">
        <v>30</v>
      </c>
    </row>
    <row r="370" spans="1:23" ht="15" customHeight="1">
      <c r="A370" s="245"/>
      <c r="B370" s="208" t="s">
        <v>81</v>
      </c>
      <c r="C370" s="209"/>
      <c r="D370" s="209"/>
      <c r="E370" s="210"/>
      <c r="F370" s="28"/>
      <c r="G370" s="29" t="s">
        <v>25</v>
      </c>
      <c r="H370" s="32" t="str">
        <f t="shared" si="65"/>
        <v/>
      </c>
      <c r="I370" s="28"/>
      <c r="J370" s="29" t="s">
        <v>25</v>
      </c>
      <c r="K370" s="32" t="str">
        <f t="shared" ref="K370:K385" si="69">IF(I370="","",I370*P370)</f>
        <v/>
      </c>
      <c r="L370" s="32" t="str">
        <f t="shared" ref="L370" si="70">IF(F370="",IF(I370="","",-(I370*P370)),(F370-I370)*P370)</f>
        <v/>
      </c>
      <c r="M370" s="33" t="str">
        <f t="shared" si="68"/>
        <v/>
      </c>
      <c r="N370" s="34"/>
      <c r="O370" s="35" t="str">
        <f>IF(P370=$X$49,"","○")</f>
        <v/>
      </c>
      <c r="P370" s="36">
        <v>23.4</v>
      </c>
      <c r="Q370" s="37" t="s">
        <v>26</v>
      </c>
      <c r="R370" s="38"/>
      <c r="S370" s="88">
        <v>0</v>
      </c>
      <c r="T370" s="40" t="s">
        <v>30</v>
      </c>
    </row>
    <row r="371" spans="1:23" ht="15" customHeight="1">
      <c r="A371" s="245"/>
      <c r="B371" s="208" t="s">
        <v>82</v>
      </c>
      <c r="C371" s="209"/>
      <c r="D371" s="209"/>
      <c r="E371" s="210"/>
      <c r="F371" s="28"/>
      <c r="G371" s="29" t="s">
        <v>25</v>
      </c>
      <c r="H371" s="32" t="str">
        <f t="shared" si="65"/>
        <v/>
      </c>
      <c r="I371" s="28"/>
      <c r="J371" s="29" t="s">
        <v>25</v>
      </c>
      <c r="K371" s="32" t="str">
        <f t="shared" si="69"/>
        <v/>
      </c>
      <c r="L371" s="32" t="str">
        <f>IF(F371="",IF(I371="","",-(I371*P371)),(F371-I371)*P371)</f>
        <v/>
      </c>
      <c r="M371" s="33" t="str">
        <f t="shared" si="68"/>
        <v/>
      </c>
      <c r="N371" s="34"/>
      <c r="O371" s="35" t="str">
        <f>IF(P371=$X$50,"","○")</f>
        <v/>
      </c>
      <c r="P371" s="36">
        <v>35.6</v>
      </c>
      <c r="Q371" s="37" t="s">
        <v>26</v>
      </c>
      <c r="R371" s="38"/>
      <c r="S371" s="88">
        <v>0</v>
      </c>
      <c r="T371" s="40" t="s">
        <v>30</v>
      </c>
    </row>
    <row r="372" spans="1:23" ht="15" customHeight="1">
      <c r="A372" s="245"/>
      <c r="B372" s="208" t="s">
        <v>83</v>
      </c>
      <c r="C372" s="209"/>
      <c r="D372" s="209"/>
      <c r="E372" s="210"/>
      <c r="F372" s="28"/>
      <c r="G372" s="29" t="s">
        <v>46</v>
      </c>
      <c r="H372" s="32" t="str">
        <f t="shared" si="65"/>
        <v/>
      </c>
      <c r="I372" s="28"/>
      <c r="J372" s="29" t="s">
        <v>46</v>
      </c>
      <c r="K372" s="32" t="str">
        <f t="shared" si="69"/>
        <v/>
      </c>
      <c r="L372" s="32" t="str">
        <f t="shared" ref="L372:L377" si="71">IF(F372="",IF(I372="","",-(I372*P372)),(F372-I372)*P372)</f>
        <v/>
      </c>
      <c r="M372" s="33" t="str">
        <f t="shared" si="68"/>
        <v/>
      </c>
      <c r="N372" s="34"/>
      <c r="O372" s="35" t="str">
        <f>IF(P372=$X$51,"","○")</f>
        <v/>
      </c>
      <c r="P372" s="36">
        <v>21.2</v>
      </c>
      <c r="Q372" s="37" t="s">
        <v>47</v>
      </c>
      <c r="R372" s="38"/>
      <c r="S372" s="88">
        <v>0</v>
      </c>
      <c r="T372" s="40" t="s">
        <v>30</v>
      </c>
    </row>
    <row r="373" spans="1:23" ht="15" customHeight="1">
      <c r="A373" s="245"/>
      <c r="B373" s="208" t="s">
        <v>84</v>
      </c>
      <c r="C373" s="209"/>
      <c r="D373" s="209"/>
      <c r="E373" s="210"/>
      <c r="F373" s="28"/>
      <c r="G373" s="29" t="s">
        <v>39</v>
      </c>
      <c r="H373" s="32" t="str">
        <f t="shared" si="65"/>
        <v/>
      </c>
      <c r="I373" s="28"/>
      <c r="J373" s="29" t="s">
        <v>39</v>
      </c>
      <c r="K373" s="32" t="str">
        <f t="shared" si="69"/>
        <v/>
      </c>
      <c r="L373" s="32" t="str">
        <f t="shared" si="71"/>
        <v/>
      </c>
      <c r="M373" s="33" t="str">
        <f t="shared" si="68"/>
        <v/>
      </c>
      <c r="N373" s="34"/>
      <c r="O373" s="35" t="str">
        <f>IF(P373=$X$52,"","○")</f>
        <v/>
      </c>
      <c r="P373" s="36">
        <v>13.2</v>
      </c>
      <c r="Q373" s="37" t="s">
        <v>40</v>
      </c>
      <c r="R373" s="38"/>
      <c r="S373" s="88">
        <v>0</v>
      </c>
      <c r="T373" s="40" t="s">
        <v>30</v>
      </c>
    </row>
    <row r="374" spans="1:23" ht="15" customHeight="1">
      <c r="A374" s="245"/>
      <c r="B374" s="208" t="s">
        <v>85</v>
      </c>
      <c r="C374" s="209"/>
      <c r="D374" s="209"/>
      <c r="E374" s="210"/>
      <c r="F374" s="28"/>
      <c r="G374" s="29" t="s">
        <v>39</v>
      </c>
      <c r="H374" s="32" t="str">
        <f t="shared" si="65"/>
        <v/>
      </c>
      <c r="I374" s="28"/>
      <c r="J374" s="29" t="s">
        <v>39</v>
      </c>
      <c r="K374" s="32" t="str">
        <f t="shared" si="69"/>
        <v/>
      </c>
      <c r="L374" s="32" t="str">
        <f t="shared" si="71"/>
        <v/>
      </c>
      <c r="M374" s="33" t="str">
        <f t="shared" si="68"/>
        <v/>
      </c>
      <c r="N374" s="34"/>
      <c r="O374" s="35" t="str">
        <f>IF(P374=$X$53,"","○")</f>
        <v/>
      </c>
      <c r="P374" s="45">
        <v>18</v>
      </c>
      <c r="Q374" s="37" t="s">
        <v>40</v>
      </c>
      <c r="R374" s="38" t="str">
        <f>IF(S374=$Z$53,"","○")</f>
        <v/>
      </c>
      <c r="S374" s="90">
        <v>1.6199999999999999E-2</v>
      </c>
      <c r="T374" s="40" t="s">
        <v>30</v>
      </c>
    </row>
    <row r="375" spans="1:23" ht="15" customHeight="1">
      <c r="A375" s="245"/>
      <c r="B375" s="208" t="s">
        <v>86</v>
      </c>
      <c r="C375" s="209"/>
      <c r="D375" s="209"/>
      <c r="E375" s="210"/>
      <c r="F375" s="28"/>
      <c r="G375" s="29" t="s">
        <v>39</v>
      </c>
      <c r="H375" s="32" t="str">
        <f t="shared" si="65"/>
        <v/>
      </c>
      <c r="I375" s="28"/>
      <c r="J375" s="29" t="s">
        <v>39</v>
      </c>
      <c r="K375" s="32" t="str">
        <f t="shared" si="69"/>
        <v/>
      </c>
      <c r="L375" s="32" t="str">
        <f t="shared" si="71"/>
        <v/>
      </c>
      <c r="M375" s="33" t="str">
        <f t="shared" si="68"/>
        <v/>
      </c>
      <c r="N375" s="34"/>
      <c r="O375" s="35" t="str">
        <f>IF(P375=$X$54,"","○")</f>
        <v/>
      </c>
      <c r="P375" s="36">
        <v>26.9</v>
      </c>
      <c r="Q375" s="37" t="s">
        <v>40</v>
      </c>
      <c r="R375" s="38" t="str">
        <f>IF(S375=$Z$54,"","○")</f>
        <v/>
      </c>
      <c r="S375" s="90">
        <v>1.66E-2</v>
      </c>
      <c r="T375" s="40" t="s">
        <v>30</v>
      </c>
    </row>
    <row r="376" spans="1:23" ht="15" customHeight="1">
      <c r="A376" s="245"/>
      <c r="B376" s="208" t="s">
        <v>87</v>
      </c>
      <c r="C376" s="209"/>
      <c r="D376" s="209"/>
      <c r="E376" s="210"/>
      <c r="F376" s="28"/>
      <c r="G376" s="29" t="s">
        <v>39</v>
      </c>
      <c r="H376" s="32" t="str">
        <f t="shared" si="65"/>
        <v/>
      </c>
      <c r="I376" s="28"/>
      <c r="J376" s="29" t="s">
        <v>39</v>
      </c>
      <c r="K376" s="32" t="str">
        <f t="shared" si="69"/>
        <v/>
      </c>
      <c r="L376" s="32" t="str">
        <f t="shared" si="71"/>
        <v/>
      </c>
      <c r="M376" s="33" t="str">
        <f t="shared" si="68"/>
        <v/>
      </c>
      <c r="N376" s="34"/>
      <c r="O376" s="35" t="str">
        <f>IF(P376=$X$55,"","○")</f>
        <v/>
      </c>
      <c r="P376" s="36">
        <v>33.200000000000003</v>
      </c>
      <c r="Q376" s="37" t="s">
        <v>40</v>
      </c>
      <c r="R376" s="38" t="str">
        <f>IF(S376=$Z$55,"","○")</f>
        <v/>
      </c>
      <c r="S376" s="90">
        <v>1.35E-2</v>
      </c>
      <c r="T376" s="40" t="s">
        <v>30</v>
      </c>
    </row>
    <row r="377" spans="1:23" ht="15" customHeight="1">
      <c r="A377" s="245"/>
      <c r="B377" s="255" t="s">
        <v>88</v>
      </c>
      <c r="C377" s="256"/>
      <c r="D377" s="256"/>
      <c r="E377" s="257"/>
      <c r="F377" s="28"/>
      <c r="G377" s="29" t="s">
        <v>39</v>
      </c>
      <c r="H377" s="32" t="str">
        <f t="shared" si="65"/>
        <v/>
      </c>
      <c r="I377" s="28"/>
      <c r="J377" s="29" t="s">
        <v>39</v>
      </c>
      <c r="K377" s="32" t="str">
        <f t="shared" si="69"/>
        <v/>
      </c>
      <c r="L377" s="32" t="str">
        <f t="shared" si="71"/>
        <v/>
      </c>
      <c r="M377" s="33" t="str">
        <f t="shared" si="68"/>
        <v/>
      </c>
      <c r="N377" s="34"/>
      <c r="O377" s="35" t="str">
        <f>IF(P377=$X$56,"","○")</f>
        <v/>
      </c>
      <c r="P377" s="36">
        <v>29.3</v>
      </c>
      <c r="Q377" s="37" t="s">
        <v>40</v>
      </c>
      <c r="R377" s="38" t="str">
        <f>IF(S377=$Z$56,"","○")</f>
        <v/>
      </c>
      <c r="S377" s="90">
        <v>2.5700000000000001E-2</v>
      </c>
      <c r="T377" s="40" t="s">
        <v>27</v>
      </c>
    </row>
    <row r="378" spans="1:23" ht="15" customHeight="1">
      <c r="A378" s="245"/>
      <c r="B378" s="255" t="s">
        <v>89</v>
      </c>
      <c r="C378" s="256"/>
      <c r="D378" s="256"/>
      <c r="E378" s="257"/>
      <c r="F378" s="28"/>
      <c r="G378" s="29" t="s">
        <v>39</v>
      </c>
      <c r="H378" s="32" t="str">
        <f t="shared" si="65"/>
        <v/>
      </c>
      <c r="I378" s="28"/>
      <c r="J378" s="29" t="s">
        <v>39</v>
      </c>
      <c r="K378" s="32" t="str">
        <f t="shared" si="69"/>
        <v/>
      </c>
      <c r="L378" s="32" t="str">
        <f>IF(F378="",IF(I378="","",-(I378*P378)),(F378-I378)*P378)</f>
        <v/>
      </c>
      <c r="M378" s="33" t="str">
        <f t="shared" si="68"/>
        <v/>
      </c>
      <c r="N378" s="34"/>
      <c r="O378" s="35" t="str">
        <f>IF(P378=$X$57,"","○")</f>
        <v/>
      </c>
      <c r="P378" s="36">
        <v>29.3</v>
      </c>
      <c r="Q378" s="37" t="s">
        <v>40</v>
      </c>
      <c r="R378" s="38" t="str">
        <f>IF(S378=$Z$57,"","○")</f>
        <v/>
      </c>
      <c r="S378" s="90">
        <v>2.3900000000000001E-2</v>
      </c>
      <c r="T378" s="40" t="s">
        <v>27</v>
      </c>
    </row>
    <row r="379" spans="1:23" ht="15" customHeight="1">
      <c r="A379" s="245"/>
      <c r="B379" s="208" t="s">
        <v>90</v>
      </c>
      <c r="C379" s="209"/>
      <c r="D379" s="209"/>
      <c r="E379" s="210"/>
      <c r="F379" s="28"/>
      <c r="G379" s="29" t="s">
        <v>25</v>
      </c>
      <c r="H379" s="32" t="str">
        <f t="shared" si="65"/>
        <v/>
      </c>
      <c r="I379" s="28"/>
      <c r="J379" s="29" t="s">
        <v>25</v>
      </c>
      <c r="K379" s="32" t="str">
        <f t="shared" si="69"/>
        <v/>
      </c>
      <c r="L379" s="32" t="str">
        <f t="shared" ref="L379" si="72">IF(F379="",IF(I379="","",-(I379*P379)),(F379-I379)*P379)</f>
        <v/>
      </c>
      <c r="M379" s="33" t="str">
        <f>IF(L379="","",L379*S379*44/12)</f>
        <v/>
      </c>
      <c r="N379" s="34"/>
      <c r="O379" s="35" t="str">
        <f>IF(P379=$X$58,"","○")</f>
        <v/>
      </c>
      <c r="P379" s="36">
        <v>40.200000000000003</v>
      </c>
      <c r="Q379" s="37" t="s">
        <v>26</v>
      </c>
      <c r="R379" s="38" t="str">
        <f>IF(S379=$Z$58,"","○")</f>
        <v/>
      </c>
      <c r="S379" s="90">
        <v>1.7899999999999999E-2</v>
      </c>
      <c r="T379" s="40" t="s">
        <v>30</v>
      </c>
    </row>
    <row r="380" spans="1:23" ht="15" customHeight="1">
      <c r="A380" s="245"/>
      <c r="B380" s="208" t="s">
        <v>91</v>
      </c>
      <c r="C380" s="209"/>
      <c r="D380" s="209"/>
      <c r="E380" s="210"/>
      <c r="F380" s="28"/>
      <c r="G380" s="29" t="s">
        <v>46</v>
      </c>
      <c r="H380" s="32" t="str">
        <f t="shared" si="65"/>
        <v/>
      </c>
      <c r="I380" s="28"/>
      <c r="J380" s="29" t="s">
        <v>46</v>
      </c>
      <c r="K380" s="32" t="str">
        <f t="shared" si="69"/>
        <v/>
      </c>
      <c r="L380" s="32" t="str">
        <f>IF(F380="",IF(I380="","",-(I380*P380)),(F380-I380)*P380)</f>
        <v/>
      </c>
      <c r="M380" s="33" t="str">
        <f t="shared" ref="M380" si="73">IF(L380="","",L380*S380*44/12)</f>
        <v/>
      </c>
      <c r="N380" s="34"/>
      <c r="O380" s="35" t="str">
        <f>IF(P380=$X$59,"","○")</f>
        <v/>
      </c>
      <c r="P380" s="36">
        <v>21.2</v>
      </c>
      <c r="Q380" s="37" t="s">
        <v>47</v>
      </c>
      <c r="R380" s="38"/>
      <c r="S380" s="88">
        <v>0</v>
      </c>
      <c r="T380" s="40" t="s">
        <v>30</v>
      </c>
    </row>
    <row r="381" spans="1:23" ht="15" customHeight="1">
      <c r="A381" s="245"/>
      <c r="B381" s="208" t="s">
        <v>92</v>
      </c>
      <c r="C381" s="209"/>
      <c r="D381" s="209"/>
      <c r="E381" s="210"/>
      <c r="F381" s="28"/>
      <c r="G381" s="29" t="s">
        <v>39</v>
      </c>
      <c r="H381" s="32" t="str">
        <f t="shared" si="65"/>
        <v/>
      </c>
      <c r="I381" s="28"/>
      <c r="J381" s="29" t="s">
        <v>39</v>
      </c>
      <c r="K381" s="32" t="str">
        <f t="shared" si="69"/>
        <v/>
      </c>
      <c r="L381" s="32" t="str">
        <f t="shared" ref="L381:L385" si="74">IF(F381="",IF(I381="","",-(I381*P381)),(F381-I381)*P381)</f>
        <v/>
      </c>
      <c r="M381" s="33" t="str">
        <f>IF(L381="","",L381*S381*44/12)</f>
        <v/>
      </c>
      <c r="N381" s="34"/>
      <c r="O381" s="35" t="str">
        <f>IF(P381=$X$60,"","○")</f>
        <v/>
      </c>
      <c r="P381" s="36">
        <v>17.100000000000001</v>
      </c>
      <c r="Q381" s="37" t="s">
        <v>40</v>
      </c>
      <c r="R381" s="38"/>
      <c r="S381" s="88">
        <v>0</v>
      </c>
      <c r="T381" s="40" t="s">
        <v>30</v>
      </c>
    </row>
    <row r="382" spans="1:23" ht="15" customHeight="1">
      <c r="A382" s="245"/>
      <c r="B382" s="208" t="s">
        <v>93</v>
      </c>
      <c r="C382" s="209"/>
      <c r="D382" s="209"/>
      <c r="E382" s="210"/>
      <c r="F382" s="28"/>
      <c r="G382" s="29" t="s">
        <v>39</v>
      </c>
      <c r="H382" s="32" t="str">
        <f t="shared" si="65"/>
        <v/>
      </c>
      <c r="I382" s="28"/>
      <c r="J382" s="29" t="s">
        <v>39</v>
      </c>
      <c r="K382" s="32" t="str">
        <f t="shared" si="69"/>
        <v/>
      </c>
      <c r="L382" s="32" t="str">
        <f t="shared" si="74"/>
        <v/>
      </c>
      <c r="M382" s="33" t="str">
        <f t="shared" ref="M382" si="75">IF(L382="","",L382*S382*44/12)</f>
        <v/>
      </c>
      <c r="N382" s="34"/>
      <c r="O382" s="35" t="str">
        <f>IF(P382=$X$61,"","○")</f>
        <v/>
      </c>
      <c r="P382" s="45">
        <v>142</v>
      </c>
      <c r="Q382" s="37" t="s">
        <v>40</v>
      </c>
      <c r="R382" s="38"/>
      <c r="S382" s="88">
        <v>0</v>
      </c>
      <c r="T382" s="40" t="s">
        <v>30</v>
      </c>
    </row>
    <row r="383" spans="1:23" ht="15" customHeight="1" thickBot="1">
      <c r="A383" s="245"/>
      <c r="B383" s="208" t="s">
        <v>94</v>
      </c>
      <c r="C383" s="209"/>
      <c r="D383" s="209"/>
      <c r="E383" s="210"/>
      <c r="F383" s="28"/>
      <c r="G383" s="29" t="s">
        <v>39</v>
      </c>
      <c r="H383" s="32" t="str">
        <f t="shared" si="65"/>
        <v/>
      </c>
      <c r="I383" s="28"/>
      <c r="J383" s="29" t="s">
        <v>39</v>
      </c>
      <c r="K383" s="32" t="str">
        <f t="shared" si="69"/>
        <v/>
      </c>
      <c r="L383" s="32" t="str">
        <f t="shared" si="74"/>
        <v/>
      </c>
      <c r="M383" s="33" t="str">
        <f>IF(L383="","",L383*S383*44/12)</f>
        <v/>
      </c>
      <c r="N383" s="34"/>
      <c r="O383" s="35" t="str">
        <f>IF(P383=$X$62,"","○")</f>
        <v/>
      </c>
      <c r="P383" s="52">
        <v>22.5</v>
      </c>
      <c r="Q383" s="91" t="s">
        <v>40</v>
      </c>
      <c r="R383" s="38"/>
      <c r="S383" s="92">
        <v>0</v>
      </c>
      <c r="T383" s="93" t="s">
        <v>30</v>
      </c>
    </row>
    <row r="384" spans="1:23" ht="15" customHeight="1">
      <c r="A384" s="245"/>
      <c r="B384" s="264" t="s">
        <v>95</v>
      </c>
      <c r="C384" s="265"/>
      <c r="D384" s="268"/>
      <c r="E384" s="269"/>
      <c r="F384" s="28"/>
      <c r="G384" s="58"/>
      <c r="H384" s="32" t="str">
        <f t="shared" si="65"/>
        <v/>
      </c>
      <c r="I384" s="28"/>
      <c r="J384" s="58"/>
      <c r="K384" s="32" t="str">
        <f t="shared" si="69"/>
        <v/>
      </c>
      <c r="L384" s="32" t="str">
        <f t="shared" si="74"/>
        <v/>
      </c>
      <c r="M384" s="33" t="str">
        <f t="shared" ref="M384:M385" si="76">IF(L384="","",L384*S384*44/12)</f>
        <v/>
      </c>
      <c r="N384" s="94"/>
      <c r="O384" s="95"/>
      <c r="P384" s="60"/>
      <c r="Q384" s="96"/>
      <c r="R384" s="62"/>
      <c r="S384" s="60"/>
      <c r="T384" s="96"/>
      <c r="W384" s="56"/>
    </row>
    <row r="385" spans="1:23" ht="15" customHeight="1" thickBot="1">
      <c r="A385" s="245"/>
      <c r="B385" s="266"/>
      <c r="C385" s="267"/>
      <c r="D385" s="268"/>
      <c r="E385" s="269"/>
      <c r="F385" s="28"/>
      <c r="G385" s="58"/>
      <c r="H385" s="32" t="str">
        <f t="shared" si="65"/>
        <v/>
      </c>
      <c r="I385" s="28"/>
      <c r="J385" s="58"/>
      <c r="K385" s="32" t="str">
        <f t="shared" si="69"/>
        <v/>
      </c>
      <c r="L385" s="32" t="str">
        <f t="shared" si="74"/>
        <v/>
      </c>
      <c r="M385" s="33" t="str">
        <f t="shared" si="76"/>
        <v/>
      </c>
      <c r="N385" s="94"/>
      <c r="O385" s="97"/>
      <c r="P385" s="67"/>
      <c r="Q385" s="98"/>
      <c r="R385" s="65"/>
      <c r="S385" s="67"/>
      <c r="T385" s="98"/>
      <c r="W385" s="56"/>
    </row>
    <row r="386" spans="1:23" ht="15" customHeight="1">
      <c r="A386" s="99"/>
      <c r="B386" s="270" t="s">
        <v>96</v>
      </c>
      <c r="C386" s="271"/>
      <c r="D386" s="271"/>
      <c r="E386" s="271"/>
      <c r="F386" s="271"/>
      <c r="G386" s="271"/>
      <c r="H386" s="271"/>
      <c r="I386" s="271"/>
      <c r="J386" s="271"/>
      <c r="K386" s="271"/>
      <c r="L386" s="272"/>
      <c r="M386" s="71" t="str">
        <f>IF(SUM(M367:M385)=0,"",SUM(M367:M385))</f>
        <v/>
      </c>
      <c r="N386" s="34"/>
      <c r="O386" s="16" t="s">
        <v>151</v>
      </c>
      <c r="P386" s="100"/>
      <c r="Q386" s="73"/>
      <c r="R386" s="65"/>
      <c r="S386" s="100"/>
      <c r="T386" s="73"/>
      <c r="W386" s="56"/>
    </row>
    <row r="387" spans="1:23">
      <c r="A387" s="201" t="s">
        <v>4</v>
      </c>
      <c r="B387" s="201"/>
      <c r="C387" s="201"/>
      <c r="D387" s="201"/>
      <c r="E387" s="201"/>
      <c r="F387" s="261" t="s">
        <v>5</v>
      </c>
      <c r="G387" s="262"/>
      <c r="H387" s="263"/>
      <c r="I387" s="261" t="s">
        <v>6</v>
      </c>
      <c r="J387" s="262"/>
      <c r="K387" s="263"/>
      <c r="L387" s="203" t="s">
        <v>69</v>
      </c>
      <c r="M387" s="220" t="s">
        <v>8</v>
      </c>
      <c r="N387" s="94"/>
      <c r="O387" s="16" t="s">
        <v>152</v>
      </c>
      <c r="P387" s="100"/>
      <c r="R387" s="65"/>
      <c r="S387" s="100"/>
      <c r="T387" s="73"/>
      <c r="W387" s="56"/>
    </row>
    <row r="388" spans="1:23">
      <c r="A388" s="201"/>
      <c r="B388" s="201"/>
      <c r="C388" s="201"/>
      <c r="D388" s="201"/>
      <c r="E388" s="201"/>
      <c r="F388" s="23" t="s">
        <v>12</v>
      </c>
      <c r="G388" s="203" t="s">
        <v>13</v>
      </c>
      <c r="H388" s="259"/>
      <c r="I388" s="26" t="s">
        <v>12</v>
      </c>
      <c r="J388" s="204" t="s">
        <v>13</v>
      </c>
      <c r="K388" s="259"/>
      <c r="L388" s="204"/>
      <c r="M388" s="221"/>
      <c r="N388" s="94"/>
      <c r="O388" s="97"/>
      <c r="P388" s="100"/>
      <c r="Q388" s="101"/>
      <c r="R388" s="65"/>
      <c r="S388" s="100"/>
      <c r="T388" s="73"/>
      <c r="W388" s="56"/>
    </row>
    <row r="389" spans="1:23">
      <c r="A389" s="201"/>
      <c r="B389" s="201"/>
      <c r="C389" s="201"/>
      <c r="D389" s="201"/>
      <c r="E389" s="201"/>
      <c r="F389" s="25" t="s">
        <v>16</v>
      </c>
      <c r="G389" s="258"/>
      <c r="H389" s="260"/>
      <c r="I389" s="102" t="s">
        <v>97</v>
      </c>
      <c r="J389" s="258"/>
      <c r="K389" s="260"/>
      <c r="L389" s="25" t="s">
        <v>98</v>
      </c>
      <c r="M389" s="26" t="s">
        <v>21</v>
      </c>
      <c r="N389" s="94"/>
      <c r="O389" s="77" t="s">
        <v>153</v>
      </c>
      <c r="P389" s="100"/>
      <c r="Q389" s="15"/>
      <c r="R389" s="83"/>
      <c r="S389" s="188"/>
      <c r="T389" s="85"/>
      <c r="W389" s="56"/>
    </row>
    <row r="390" spans="1:23" ht="17" thickBot="1">
      <c r="A390" s="203" t="s">
        <v>99</v>
      </c>
      <c r="B390" s="285" t="s">
        <v>100</v>
      </c>
      <c r="C390" s="273" t="s">
        <v>101</v>
      </c>
      <c r="D390" s="274"/>
      <c r="E390" s="275"/>
      <c r="F390" s="28"/>
      <c r="G390" s="29" t="s">
        <v>103</v>
      </c>
      <c r="H390" s="103"/>
      <c r="I390" s="28"/>
      <c r="J390" s="29" t="s">
        <v>103</v>
      </c>
      <c r="K390" s="104"/>
      <c r="L390" s="30" t="str">
        <f>IF(F390="",IF(I390="","",F390-I390),F390-I390)</f>
        <v/>
      </c>
      <c r="M390" s="71" t="str">
        <f t="shared" ref="M390" si="77">IF(L390="","",L390*S390)</f>
        <v/>
      </c>
      <c r="N390" s="34"/>
      <c r="O390" s="56"/>
      <c r="P390" s="70"/>
      <c r="Q390" s="105"/>
      <c r="R390" s="106" t="str">
        <f>IF(S390=$Z$69,"","○")</f>
        <v/>
      </c>
      <c r="S390" s="107">
        <v>6.54E-2</v>
      </c>
      <c r="T390" s="40" t="s">
        <v>104</v>
      </c>
    </row>
    <row r="391" spans="1:23" ht="17" thickTop="1">
      <c r="A391" s="204"/>
      <c r="B391" s="286"/>
      <c r="C391" s="288" t="s">
        <v>106</v>
      </c>
      <c r="D391" s="289"/>
      <c r="E391" s="290"/>
      <c r="F391" s="28"/>
      <c r="G391" s="29" t="s">
        <v>103</v>
      </c>
      <c r="H391" s="103"/>
      <c r="I391" s="28"/>
      <c r="J391" s="29" t="s">
        <v>103</v>
      </c>
      <c r="K391" s="104"/>
      <c r="L391" s="30" t="str">
        <f>IF(F391="",IF(I391="","",F391-I391),F391-I391)</f>
        <v/>
      </c>
      <c r="M391" s="71" t="str">
        <f>IF(L391="","",L391*S391)</f>
        <v/>
      </c>
      <c r="N391" s="34"/>
      <c r="O391" s="56"/>
      <c r="P391" s="70"/>
      <c r="Q391" s="105"/>
      <c r="R391" s="109"/>
      <c r="S391" s="110"/>
      <c r="T391" s="111" t="s">
        <v>104</v>
      </c>
    </row>
    <row r="392" spans="1:23">
      <c r="A392" s="204"/>
      <c r="B392" s="286"/>
      <c r="C392" s="273" t="s">
        <v>107</v>
      </c>
      <c r="D392" s="274"/>
      <c r="E392" s="275"/>
      <c r="F392" s="28"/>
      <c r="G392" s="29" t="s">
        <v>103</v>
      </c>
      <c r="H392" s="103"/>
      <c r="I392" s="28"/>
      <c r="J392" s="29" t="s">
        <v>103</v>
      </c>
      <c r="K392" s="104"/>
      <c r="L392" s="30" t="str">
        <f t="shared" ref="L392:L394" si="78">IF(F392="",IF(I392="","",F392-I392),F392-I392)</f>
        <v/>
      </c>
      <c r="M392" s="71" t="str">
        <f t="shared" ref="M392:M394" si="79">IF(L392="","",L392*S392)</f>
        <v/>
      </c>
      <c r="N392" s="34"/>
      <c r="O392" s="56"/>
      <c r="P392" s="70"/>
      <c r="Q392" s="105"/>
      <c r="R392" s="109"/>
      <c r="S392" s="113"/>
      <c r="T392" s="111" t="s">
        <v>104</v>
      </c>
    </row>
    <row r="393" spans="1:23">
      <c r="A393" s="204"/>
      <c r="B393" s="286"/>
      <c r="C393" s="273" t="s">
        <v>108</v>
      </c>
      <c r="D393" s="274"/>
      <c r="E393" s="275"/>
      <c r="F393" s="28"/>
      <c r="G393" s="29" t="s">
        <v>103</v>
      </c>
      <c r="H393" s="103"/>
      <c r="I393" s="28"/>
      <c r="J393" s="29" t="s">
        <v>103</v>
      </c>
      <c r="K393" s="104"/>
      <c r="L393" s="30" t="str">
        <f t="shared" si="78"/>
        <v/>
      </c>
      <c r="M393" s="71" t="str">
        <f t="shared" si="79"/>
        <v/>
      </c>
      <c r="N393" s="34"/>
      <c r="O393" s="56"/>
      <c r="P393" s="70"/>
      <c r="Q393" s="105"/>
      <c r="R393" s="109"/>
      <c r="S393" s="113"/>
      <c r="T393" s="111" t="s">
        <v>104</v>
      </c>
    </row>
    <row r="394" spans="1:23" ht="17" thickBot="1">
      <c r="A394" s="204"/>
      <c r="B394" s="287"/>
      <c r="C394" s="273" t="s">
        <v>109</v>
      </c>
      <c r="D394" s="275"/>
      <c r="E394" s="173"/>
      <c r="F394" s="28"/>
      <c r="G394" s="29" t="s">
        <v>103</v>
      </c>
      <c r="H394" s="103"/>
      <c r="I394" s="28"/>
      <c r="J394" s="29" t="s">
        <v>103</v>
      </c>
      <c r="K394" s="104"/>
      <c r="L394" s="30" t="str">
        <f t="shared" si="78"/>
        <v/>
      </c>
      <c r="M394" s="71" t="str">
        <f t="shared" si="79"/>
        <v/>
      </c>
      <c r="N394" s="34"/>
      <c r="O394" s="56"/>
      <c r="P394" s="70"/>
      <c r="Q394" s="105"/>
      <c r="R394" s="109"/>
      <c r="S394" s="115"/>
      <c r="T394" s="111" t="s">
        <v>104</v>
      </c>
    </row>
    <row r="395" spans="1:23" ht="17" thickTop="1">
      <c r="A395" s="204"/>
      <c r="B395" s="285" t="s">
        <v>110</v>
      </c>
      <c r="C395" s="273" t="s">
        <v>111</v>
      </c>
      <c r="D395" s="274"/>
      <c r="E395" s="275"/>
      <c r="F395" s="28"/>
      <c r="G395" s="29" t="s">
        <v>103</v>
      </c>
      <c r="H395" s="103"/>
      <c r="I395" s="28"/>
      <c r="J395" s="29" t="s">
        <v>103</v>
      </c>
      <c r="K395" s="104"/>
      <c r="L395" s="79"/>
      <c r="M395" s="116"/>
      <c r="N395" s="34"/>
      <c r="O395" s="56"/>
      <c r="P395" s="70"/>
      <c r="Q395" s="105"/>
      <c r="R395" s="53"/>
      <c r="S395" s="117">
        <v>0</v>
      </c>
      <c r="T395" s="111" t="s">
        <v>104</v>
      </c>
    </row>
    <row r="396" spans="1:23">
      <c r="A396" s="204"/>
      <c r="B396" s="286"/>
      <c r="C396" s="273" t="s">
        <v>112</v>
      </c>
      <c r="D396" s="274"/>
      <c r="E396" s="275"/>
      <c r="F396" s="28"/>
      <c r="G396" s="29" t="s">
        <v>103</v>
      </c>
      <c r="H396" s="103"/>
      <c r="I396" s="28"/>
      <c r="J396" s="29" t="s">
        <v>103</v>
      </c>
      <c r="K396" s="104"/>
      <c r="L396" s="79"/>
      <c r="M396" s="116"/>
      <c r="N396" s="34"/>
      <c r="O396" s="56"/>
      <c r="P396" s="70"/>
      <c r="Q396" s="105"/>
      <c r="R396" s="106"/>
      <c r="S396" s="119">
        <v>0</v>
      </c>
      <c r="T396" s="111" t="s">
        <v>104</v>
      </c>
    </row>
    <row r="397" spans="1:23">
      <c r="A397" s="204"/>
      <c r="B397" s="286"/>
      <c r="C397" s="273" t="s">
        <v>113</v>
      </c>
      <c r="D397" s="274"/>
      <c r="E397" s="275"/>
      <c r="F397" s="28"/>
      <c r="G397" s="29" t="s">
        <v>103</v>
      </c>
      <c r="H397" s="103"/>
      <c r="I397" s="28"/>
      <c r="J397" s="29" t="s">
        <v>103</v>
      </c>
      <c r="K397" s="104"/>
      <c r="L397" s="79"/>
      <c r="M397" s="116"/>
      <c r="N397" s="34"/>
      <c r="O397" s="56"/>
      <c r="P397" s="70"/>
      <c r="Q397" s="105"/>
      <c r="R397" s="106"/>
      <c r="S397" s="119">
        <v>0</v>
      </c>
      <c r="T397" s="111" t="s">
        <v>104</v>
      </c>
    </row>
    <row r="398" spans="1:23">
      <c r="A398" s="204"/>
      <c r="B398" s="286"/>
      <c r="C398" s="273" t="s">
        <v>114</v>
      </c>
      <c r="D398" s="274"/>
      <c r="E398" s="275"/>
      <c r="F398" s="28"/>
      <c r="G398" s="29" t="s">
        <v>103</v>
      </c>
      <c r="H398" s="103"/>
      <c r="I398" s="28"/>
      <c r="J398" s="29" t="s">
        <v>103</v>
      </c>
      <c r="K398" s="104"/>
      <c r="L398" s="79"/>
      <c r="M398" s="116"/>
      <c r="N398" s="34"/>
      <c r="O398" s="56"/>
      <c r="P398" s="70"/>
      <c r="Q398" s="105"/>
      <c r="R398" s="106"/>
      <c r="S398" s="119">
        <v>0</v>
      </c>
      <c r="T398" s="111" t="s">
        <v>104</v>
      </c>
    </row>
    <row r="399" spans="1:23">
      <c r="A399" s="204"/>
      <c r="B399" s="287"/>
      <c r="C399" s="273" t="s">
        <v>115</v>
      </c>
      <c r="D399" s="275"/>
      <c r="E399" s="173"/>
      <c r="F399" s="28"/>
      <c r="G399" s="29" t="s">
        <v>103</v>
      </c>
      <c r="H399" s="103"/>
      <c r="I399" s="28"/>
      <c r="J399" s="29" t="s">
        <v>103</v>
      </c>
      <c r="K399" s="104"/>
      <c r="L399" s="79"/>
      <c r="M399" s="116"/>
      <c r="N399" s="34"/>
      <c r="O399" s="56"/>
      <c r="P399" s="70"/>
      <c r="Q399" s="105"/>
      <c r="R399" s="106"/>
      <c r="S399" s="120"/>
      <c r="T399" s="111" t="s">
        <v>104</v>
      </c>
    </row>
    <row r="400" spans="1:23">
      <c r="A400" s="258"/>
      <c r="B400" s="201" t="s">
        <v>116</v>
      </c>
      <c r="C400" s="201"/>
      <c r="D400" s="201"/>
      <c r="E400" s="201"/>
      <c r="F400" s="201"/>
      <c r="G400" s="201"/>
      <c r="H400" s="201"/>
      <c r="I400" s="201"/>
      <c r="J400" s="201"/>
      <c r="K400" s="201"/>
      <c r="L400" s="201"/>
      <c r="M400" s="71" t="str">
        <f>IF(SUM(M390:M399)=0,"",SUM(M390:M399))</f>
        <v/>
      </c>
      <c r="N400" s="34"/>
      <c r="O400" s="56"/>
      <c r="P400" s="70"/>
      <c r="Q400" s="105"/>
      <c r="R400" s="65"/>
      <c r="S400" s="121"/>
      <c r="T400" s="122"/>
    </row>
    <row r="401" spans="1:23">
      <c r="A401" s="276" t="s">
        <v>4</v>
      </c>
      <c r="B401" s="277"/>
      <c r="C401" s="277"/>
      <c r="D401" s="277"/>
      <c r="E401" s="278"/>
      <c r="F401" s="261" t="s">
        <v>5</v>
      </c>
      <c r="G401" s="262"/>
      <c r="H401" s="263"/>
      <c r="I401" s="261" t="s">
        <v>6</v>
      </c>
      <c r="J401" s="262"/>
      <c r="K401" s="263"/>
      <c r="L401" s="203" t="s">
        <v>117</v>
      </c>
      <c r="M401" s="220" t="s">
        <v>8</v>
      </c>
      <c r="N401" s="34"/>
      <c r="O401" s="56"/>
      <c r="P401" s="70"/>
      <c r="Q401" s="105"/>
      <c r="R401" s="65"/>
      <c r="S401" s="121"/>
      <c r="T401" s="73"/>
    </row>
    <row r="402" spans="1:23">
      <c r="A402" s="279"/>
      <c r="B402" s="280"/>
      <c r="C402" s="280"/>
      <c r="D402" s="280"/>
      <c r="E402" s="281"/>
      <c r="F402" s="203" t="s">
        <v>12</v>
      </c>
      <c r="G402" s="201" t="s">
        <v>13</v>
      </c>
      <c r="H402" s="319"/>
      <c r="I402" s="203" t="s">
        <v>12</v>
      </c>
      <c r="J402" s="201" t="s">
        <v>13</v>
      </c>
      <c r="K402" s="319"/>
      <c r="L402" s="204"/>
      <c r="M402" s="221"/>
      <c r="N402" s="123"/>
      <c r="O402" s="56" t="s">
        <v>154</v>
      </c>
      <c r="P402" s="70"/>
      <c r="Q402" s="124"/>
      <c r="R402" s="124"/>
      <c r="S402" s="70"/>
      <c r="T402" s="73"/>
    </row>
    <row r="403" spans="1:23">
      <c r="A403" s="279"/>
      <c r="B403" s="280"/>
      <c r="C403" s="280"/>
      <c r="D403" s="280"/>
      <c r="E403" s="281"/>
      <c r="F403" s="204"/>
      <c r="G403" s="201"/>
      <c r="H403" s="319"/>
      <c r="I403" s="204"/>
      <c r="J403" s="201"/>
      <c r="K403" s="319"/>
      <c r="L403" s="204"/>
      <c r="M403" s="221"/>
      <c r="N403" s="123"/>
      <c r="O403" s="314" t="s">
        <v>119</v>
      </c>
      <c r="P403" s="315" t="s">
        <v>120</v>
      </c>
      <c r="Q403" s="315"/>
      <c r="R403" s="317" t="s">
        <v>11</v>
      </c>
      <c r="S403" s="317"/>
      <c r="T403" s="126" t="s">
        <v>121</v>
      </c>
      <c r="U403" s="126" t="s">
        <v>122</v>
      </c>
      <c r="V403" s="127"/>
      <c r="W403" s="128"/>
    </row>
    <row r="404" spans="1:23" ht="17" thickBot="1">
      <c r="A404" s="282"/>
      <c r="B404" s="283"/>
      <c r="C404" s="283"/>
      <c r="D404" s="283"/>
      <c r="E404" s="284"/>
      <c r="F404" s="25" t="s">
        <v>16</v>
      </c>
      <c r="G404" s="201"/>
      <c r="H404" s="319"/>
      <c r="I404" s="102" t="s">
        <v>18</v>
      </c>
      <c r="J404" s="201"/>
      <c r="K404" s="319"/>
      <c r="L404" s="25" t="s">
        <v>123</v>
      </c>
      <c r="M404" s="26" t="s">
        <v>21</v>
      </c>
      <c r="N404" s="22"/>
      <c r="O404" s="314"/>
      <c r="P404" s="316"/>
      <c r="Q404" s="316"/>
      <c r="R404" s="316" t="s">
        <v>124</v>
      </c>
      <c r="S404" s="316"/>
      <c r="T404" s="129" t="s">
        <v>125</v>
      </c>
      <c r="U404" s="130" t="s">
        <v>126</v>
      </c>
      <c r="V404" s="127"/>
      <c r="W404" s="128"/>
    </row>
    <row r="405" spans="1:23" ht="18" customHeight="1" thickTop="1">
      <c r="A405" s="244" t="s">
        <v>127</v>
      </c>
      <c r="B405" s="292" t="s">
        <v>118</v>
      </c>
      <c r="C405" s="293"/>
      <c r="D405" s="293"/>
      <c r="E405" s="294"/>
      <c r="F405" s="301" t="str">
        <f>T409</f>
        <v/>
      </c>
      <c r="G405" s="304" t="s">
        <v>128</v>
      </c>
      <c r="H405" s="307"/>
      <c r="I405" s="307"/>
      <c r="J405" s="304" t="s">
        <v>128</v>
      </c>
      <c r="K405" s="307"/>
      <c r="L405" s="334" t="str">
        <f>IF(F405="","",F405)</f>
        <v/>
      </c>
      <c r="M405" s="337" t="str">
        <f>IF(U409=0,"",U409)</f>
        <v/>
      </c>
      <c r="N405" s="34"/>
      <c r="O405" s="131">
        <v>1</v>
      </c>
      <c r="P405" s="340"/>
      <c r="Q405" s="341"/>
      <c r="R405" s="342"/>
      <c r="S405" s="342"/>
      <c r="T405" s="132"/>
      <c r="U405" s="133" t="str">
        <f>IF($R405="","",$R405*10^3*T405)</f>
        <v/>
      </c>
      <c r="V405" s="134"/>
      <c r="W405" s="135"/>
    </row>
    <row r="406" spans="1:23" ht="17.5">
      <c r="A406" s="245"/>
      <c r="B406" s="295"/>
      <c r="C406" s="296"/>
      <c r="D406" s="296"/>
      <c r="E406" s="297"/>
      <c r="F406" s="302"/>
      <c r="G406" s="305"/>
      <c r="H406" s="308"/>
      <c r="I406" s="308"/>
      <c r="J406" s="305"/>
      <c r="K406" s="308"/>
      <c r="L406" s="335"/>
      <c r="M406" s="338"/>
      <c r="N406" s="34"/>
      <c r="O406" s="131">
        <v>2</v>
      </c>
      <c r="P406" s="343"/>
      <c r="Q406" s="344"/>
      <c r="R406" s="345"/>
      <c r="S406" s="345"/>
      <c r="T406" s="138"/>
      <c r="U406" s="133" t="str">
        <f>IF($R406="","",$R406*10^3*T406)</f>
        <v/>
      </c>
      <c r="V406" s="134"/>
      <c r="W406" s="135"/>
    </row>
    <row r="407" spans="1:23" ht="17.5">
      <c r="A407" s="245"/>
      <c r="B407" s="295"/>
      <c r="C407" s="296"/>
      <c r="D407" s="296"/>
      <c r="E407" s="297"/>
      <c r="F407" s="302"/>
      <c r="G407" s="305"/>
      <c r="H407" s="308"/>
      <c r="I407" s="308"/>
      <c r="J407" s="305"/>
      <c r="K407" s="308"/>
      <c r="L407" s="335"/>
      <c r="M407" s="338"/>
      <c r="N407" s="34"/>
      <c r="O407" s="131">
        <v>3</v>
      </c>
      <c r="P407" s="343"/>
      <c r="Q407" s="344"/>
      <c r="R407" s="345"/>
      <c r="S407" s="345"/>
      <c r="T407" s="138"/>
      <c r="U407" s="133" t="str">
        <f>IF($R407="","",$R407*10^3*T407)</f>
        <v/>
      </c>
      <c r="V407" s="134"/>
      <c r="W407" s="135"/>
    </row>
    <row r="408" spans="1:23" ht="18" thickBot="1">
      <c r="A408" s="245"/>
      <c r="B408" s="295"/>
      <c r="C408" s="296"/>
      <c r="D408" s="296"/>
      <c r="E408" s="297"/>
      <c r="F408" s="302"/>
      <c r="G408" s="305"/>
      <c r="H408" s="308"/>
      <c r="I408" s="308"/>
      <c r="J408" s="305"/>
      <c r="K408" s="308"/>
      <c r="L408" s="335"/>
      <c r="M408" s="338"/>
      <c r="N408" s="34"/>
      <c r="O408" s="131">
        <v>4</v>
      </c>
      <c r="P408" s="320"/>
      <c r="Q408" s="321"/>
      <c r="R408" s="322"/>
      <c r="S408" s="322"/>
      <c r="T408" s="139"/>
      <c r="U408" s="140" t="str">
        <f>IF($R408="","",$R408*10^3*T408)</f>
        <v/>
      </c>
      <c r="V408" s="134"/>
      <c r="W408" s="135"/>
    </row>
    <row r="409" spans="1:23" ht="17" thickTop="1">
      <c r="A409" s="245"/>
      <c r="B409" s="295"/>
      <c r="C409" s="296"/>
      <c r="D409" s="296"/>
      <c r="E409" s="297"/>
      <c r="F409" s="302"/>
      <c r="G409" s="305"/>
      <c r="H409" s="308"/>
      <c r="I409" s="308"/>
      <c r="J409" s="305"/>
      <c r="K409" s="308"/>
      <c r="L409" s="335"/>
      <c r="M409" s="338"/>
      <c r="N409" s="34"/>
      <c r="O409" s="141"/>
      <c r="P409" s="323" t="s">
        <v>129</v>
      </c>
      <c r="Q409" s="323"/>
      <c r="R409" s="324"/>
      <c r="S409" s="325"/>
      <c r="T409" s="142" t="str">
        <f>IF(T405="","",SUM(T405:T408))</f>
        <v/>
      </c>
      <c r="U409" s="143" t="str">
        <f>IF(U405="","",SUM(U405:U408))</f>
        <v/>
      </c>
      <c r="V409" s="134"/>
      <c r="W409" s="135"/>
    </row>
    <row r="410" spans="1:23">
      <c r="A410" s="245"/>
      <c r="B410" s="295"/>
      <c r="C410" s="296"/>
      <c r="D410" s="296"/>
      <c r="E410" s="297"/>
      <c r="F410" s="302"/>
      <c r="G410" s="305"/>
      <c r="H410" s="308"/>
      <c r="I410" s="308"/>
      <c r="J410" s="305"/>
      <c r="K410" s="308"/>
      <c r="L410" s="335"/>
      <c r="M410" s="338"/>
      <c r="N410" s="34"/>
      <c r="O410" s="372" t="s">
        <v>155</v>
      </c>
      <c r="P410" s="372"/>
      <c r="Q410" s="373"/>
      <c r="R410" s="330" t="s">
        <v>131</v>
      </c>
      <c r="S410" s="331"/>
      <c r="T410" s="144"/>
      <c r="U410" s="145"/>
      <c r="V410" s="135"/>
      <c r="W410" s="135"/>
    </row>
    <row r="411" spans="1:23" ht="17" thickBot="1">
      <c r="A411" s="245"/>
      <c r="B411" s="298"/>
      <c r="C411" s="299"/>
      <c r="D411" s="299"/>
      <c r="E411" s="300"/>
      <c r="F411" s="303"/>
      <c r="G411" s="306"/>
      <c r="H411" s="309"/>
      <c r="I411" s="309"/>
      <c r="J411" s="306"/>
      <c r="K411" s="309"/>
      <c r="L411" s="336"/>
      <c r="M411" s="339"/>
      <c r="N411" s="34"/>
      <c r="O411" s="374"/>
      <c r="P411" s="374"/>
      <c r="Q411" s="375"/>
      <c r="R411" s="332" t="s">
        <v>132</v>
      </c>
      <c r="S411" s="333"/>
      <c r="T411" s="146"/>
      <c r="U411" s="147"/>
      <c r="V411" s="135"/>
      <c r="W411" s="135"/>
    </row>
    <row r="412" spans="1:23" ht="21" customHeight="1" thickTop="1">
      <c r="A412" s="245"/>
      <c r="B412" s="310" t="s">
        <v>133</v>
      </c>
      <c r="C412" s="273" t="s">
        <v>134</v>
      </c>
      <c r="D412" s="274"/>
      <c r="E412" s="275"/>
      <c r="F412" s="148"/>
      <c r="G412" s="149" t="s">
        <v>128</v>
      </c>
      <c r="H412" s="150"/>
      <c r="I412" s="151"/>
      <c r="J412" s="149" t="s">
        <v>128</v>
      </c>
      <c r="K412" s="150"/>
      <c r="L412" s="152" t="str">
        <f>IF(F412="","",F412)</f>
        <v/>
      </c>
      <c r="M412" s="153" t="str">
        <f t="shared" ref="M412:M415" si="80">IF($L412="","",$L412*$R412*10^3)</f>
        <v/>
      </c>
      <c r="N412" s="34"/>
      <c r="O412" s="189" t="s">
        <v>156</v>
      </c>
      <c r="P412" s="190"/>
      <c r="Q412" s="191"/>
      <c r="R412" s="361"/>
      <c r="S412" s="362"/>
      <c r="T412" s="154"/>
      <c r="U412" s="147"/>
      <c r="V412" s="135"/>
      <c r="W412" s="135"/>
    </row>
    <row r="413" spans="1:23" ht="21" customHeight="1">
      <c r="A413" s="245"/>
      <c r="B413" s="311"/>
      <c r="C413" s="288" t="s">
        <v>135</v>
      </c>
      <c r="D413" s="289"/>
      <c r="E413" s="290"/>
      <c r="F413" s="148"/>
      <c r="G413" s="155" t="s">
        <v>128</v>
      </c>
      <c r="H413" s="156"/>
      <c r="I413" s="157"/>
      <c r="J413" s="155" t="s">
        <v>128</v>
      </c>
      <c r="K413" s="156"/>
      <c r="L413" s="158" t="str">
        <f>IF(F413="","",F413)</f>
        <v/>
      </c>
      <c r="M413" s="159" t="str">
        <f t="shared" si="80"/>
        <v/>
      </c>
      <c r="N413" s="34"/>
      <c r="O413" s="189" t="s">
        <v>157</v>
      </c>
      <c r="P413" s="190"/>
      <c r="Q413" s="191"/>
      <c r="R413" s="363"/>
      <c r="S413" s="364"/>
      <c r="T413" s="154"/>
      <c r="U413" s="147"/>
      <c r="V413" s="135"/>
      <c r="W413" s="135"/>
    </row>
    <row r="414" spans="1:23" ht="25" customHeight="1">
      <c r="A414" s="245"/>
      <c r="B414" s="311"/>
      <c r="C414" s="365" t="s">
        <v>137</v>
      </c>
      <c r="D414" s="365"/>
      <c r="E414" s="365"/>
      <c r="F414" s="28"/>
      <c r="G414" s="29" t="s">
        <v>128</v>
      </c>
      <c r="H414" s="103"/>
      <c r="I414" s="160"/>
      <c r="J414" s="29" t="s">
        <v>128</v>
      </c>
      <c r="K414" s="104"/>
      <c r="L414" s="30" t="str">
        <f>IF(F414="","",F414)</f>
        <v/>
      </c>
      <c r="M414" s="161" t="str">
        <f t="shared" si="80"/>
        <v/>
      </c>
      <c r="N414" s="34"/>
      <c r="O414" s="189" t="s">
        <v>158</v>
      </c>
      <c r="P414" s="192"/>
      <c r="Q414" s="193"/>
      <c r="R414" s="363"/>
      <c r="S414" s="364"/>
      <c r="T414" s="154"/>
      <c r="U414" s="135"/>
      <c r="V414" s="135"/>
      <c r="W414" s="135"/>
    </row>
    <row r="415" spans="1:23" ht="21" customHeight="1" thickBot="1">
      <c r="A415" s="245"/>
      <c r="B415" s="312"/>
      <c r="C415" s="208" t="s">
        <v>115</v>
      </c>
      <c r="D415" s="210"/>
      <c r="E415" s="162"/>
      <c r="F415" s="28"/>
      <c r="G415" s="29" t="s">
        <v>128</v>
      </c>
      <c r="H415" s="103"/>
      <c r="I415" s="160"/>
      <c r="J415" s="29" t="s">
        <v>128</v>
      </c>
      <c r="K415" s="104"/>
      <c r="L415" s="30" t="str">
        <f>IF(F415="","",F415)</f>
        <v/>
      </c>
      <c r="M415" s="161" t="str">
        <f t="shared" si="80"/>
        <v/>
      </c>
      <c r="N415" s="34"/>
      <c r="O415" s="189" t="s">
        <v>159</v>
      </c>
      <c r="P415" s="190"/>
      <c r="Q415" s="194"/>
      <c r="R415" s="356"/>
      <c r="S415" s="357"/>
      <c r="T415" s="154"/>
      <c r="U415" s="56"/>
      <c r="V415" s="135"/>
      <c r="W415" s="135"/>
    </row>
    <row r="416" spans="1:23" ht="21" customHeight="1" thickTop="1">
      <c r="A416" s="245"/>
      <c r="B416" s="310" t="s">
        <v>139</v>
      </c>
      <c r="C416" s="219" t="s">
        <v>140</v>
      </c>
      <c r="D416" s="219"/>
      <c r="E416" s="219"/>
      <c r="F416" s="31"/>
      <c r="G416" s="29" t="s">
        <v>128</v>
      </c>
      <c r="H416" s="103"/>
      <c r="I416" s="31"/>
      <c r="J416" s="29" t="s">
        <v>128</v>
      </c>
      <c r="K416" s="104"/>
      <c r="L416" s="163"/>
      <c r="M416" s="164"/>
      <c r="N416" s="34"/>
      <c r="O416" s="165" t="s">
        <v>140</v>
      </c>
      <c r="P416" s="166"/>
      <c r="Q416" s="167"/>
      <c r="R416" s="358">
        <v>0</v>
      </c>
      <c r="S416" s="359"/>
      <c r="T416" s="73"/>
      <c r="U416" s="56"/>
      <c r="V416" s="360"/>
      <c r="W416" s="360"/>
    </row>
    <row r="417" spans="1:23" ht="21" customHeight="1">
      <c r="A417" s="245"/>
      <c r="B417" s="311"/>
      <c r="C417" s="219" t="s">
        <v>141</v>
      </c>
      <c r="D417" s="219"/>
      <c r="E417" s="219"/>
      <c r="F417" s="31"/>
      <c r="G417" s="29" t="s">
        <v>128</v>
      </c>
      <c r="H417" s="103"/>
      <c r="I417" s="31"/>
      <c r="J417" s="29" t="s">
        <v>128</v>
      </c>
      <c r="K417" s="104"/>
      <c r="L417" s="163"/>
      <c r="M417" s="164"/>
      <c r="N417" s="34"/>
      <c r="O417" s="165" t="s">
        <v>141</v>
      </c>
      <c r="P417" s="166"/>
      <c r="Q417" s="167"/>
      <c r="R417" s="346">
        <v>0</v>
      </c>
      <c r="S417" s="347"/>
      <c r="T417" s="73"/>
      <c r="U417" s="56"/>
      <c r="V417" s="135"/>
      <c r="W417" s="135"/>
    </row>
    <row r="418" spans="1:23" ht="21" customHeight="1">
      <c r="A418" s="245"/>
      <c r="B418" s="311"/>
      <c r="C418" s="219" t="s">
        <v>111</v>
      </c>
      <c r="D418" s="219"/>
      <c r="E418" s="219"/>
      <c r="F418" s="31"/>
      <c r="G418" s="29" t="s">
        <v>128</v>
      </c>
      <c r="H418" s="103"/>
      <c r="I418" s="31"/>
      <c r="J418" s="29" t="s">
        <v>128</v>
      </c>
      <c r="K418" s="104"/>
      <c r="L418" s="163"/>
      <c r="M418" s="164"/>
      <c r="N418" s="34"/>
      <c r="O418" s="165" t="s">
        <v>111</v>
      </c>
      <c r="P418" s="166"/>
      <c r="Q418" s="167"/>
      <c r="R418" s="346">
        <v>0</v>
      </c>
      <c r="S418" s="347"/>
      <c r="T418" s="73"/>
      <c r="U418" s="56"/>
      <c r="V418" s="135"/>
      <c r="W418" s="135"/>
    </row>
    <row r="419" spans="1:23" ht="21" customHeight="1">
      <c r="A419" s="245"/>
      <c r="B419" s="311"/>
      <c r="C419" s="219" t="s">
        <v>142</v>
      </c>
      <c r="D419" s="219"/>
      <c r="E419" s="219"/>
      <c r="F419" s="31"/>
      <c r="G419" s="29" t="s">
        <v>128</v>
      </c>
      <c r="H419" s="103"/>
      <c r="I419" s="31"/>
      <c r="J419" s="29" t="s">
        <v>128</v>
      </c>
      <c r="K419" s="104"/>
      <c r="L419" s="163"/>
      <c r="M419" s="164"/>
      <c r="N419" s="34"/>
      <c r="O419" s="165" t="s">
        <v>142</v>
      </c>
      <c r="P419" s="166"/>
      <c r="Q419" s="167"/>
      <c r="R419" s="346">
        <v>0</v>
      </c>
      <c r="S419" s="347"/>
      <c r="T419" s="73"/>
      <c r="U419" s="56"/>
      <c r="V419" s="56"/>
    </row>
    <row r="420" spans="1:23" ht="21" customHeight="1">
      <c r="A420" s="245"/>
      <c r="B420" s="311"/>
      <c r="C420" s="348" t="s">
        <v>143</v>
      </c>
      <c r="D420" s="348"/>
      <c r="E420" s="348"/>
      <c r="F420" s="31"/>
      <c r="G420" s="155" t="s">
        <v>128</v>
      </c>
      <c r="H420" s="168"/>
      <c r="I420" s="31"/>
      <c r="J420" s="155" t="s">
        <v>128</v>
      </c>
      <c r="K420" s="169"/>
      <c r="L420" s="163"/>
      <c r="M420" s="164"/>
      <c r="N420" s="34"/>
      <c r="O420" s="170" t="s">
        <v>144</v>
      </c>
      <c r="P420" s="171"/>
      <c r="Q420" s="172"/>
      <c r="R420" s="349"/>
      <c r="S420" s="350"/>
      <c r="T420" s="73"/>
      <c r="U420" s="56"/>
    </row>
    <row r="421" spans="1:23" ht="21" customHeight="1">
      <c r="A421" s="245"/>
      <c r="B421" s="312"/>
      <c r="C421" s="351" t="s">
        <v>115</v>
      </c>
      <c r="D421" s="352"/>
      <c r="E421" s="173"/>
      <c r="F421" s="31"/>
      <c r="G421" s="155" t="s">
        <v>128</v>
      </c>
      <c r="H421" s="168"/>
      <c r="I421" s="31"/>
      <c r="J421" s="155" t="s">
        <v>128</v>
      </c>
      <c r="K421" s="169"/>
      <c r="L421" s="163"/>
      <c r="M421" s="164"/>
      <c r="N421" s="34"/>
      <c r="O421" s="170" t="s">
        <v>145</v>
      </c>
      <c r="P421" s="171"/>
      <c r="Q421" s="172"/>
      <c r="R421" s="349"/>
      <c r="S421" s="350"/>
      <c r="T421" s="73"/>
      <c r="U421" s="56"/>
    </row>
    <row r="422" spans="1:23" ht="17" thickBot="1">
      <c r="A422" s="291"/>
      <c r="B422" s="201" t="s">
        <v>146</v>
      </c>
      <c r="C422" s="201"/>
      <c r="D422" s="201"/>
      <c r="E422" s="201"/>
      <c r="F422" s="201"/>
      <c r="G422" s="201"/>
      <c r="H422" s="201"/>
      <c r="I422" s="201"/>
      <c r="J422" s="201"/>
      <c r="K422" s="201"/>
      <c r="L422" s="201"/>
      <c r="M422" s="174" t="str">
        <f>IF(SUM(M405:M421)=0,"",SUM(M405:M421))</f>
        <v/>
      </c>
      <c r="N422" s="10"/>
      <c r="O422" s="175"/>
      <c r="P422" s="176"/>
      <c r="Q422" s="77"/>
      <c r="R422" s="177"/>
      <c r="S422" s="178"/>
      <c r="T422" s="128"/>
      <c r="U422" s="56"/>
    </row>
    <row r="423" spans="1:23" ht="17" thickBot="1">
      <c r="A423" s="261" t="s">
        <v>147</v>
      </c>
      <c r="B423" s="262"/>
      <c r="C423" s="262"/>
      <c r="D423" s="262"/>
      <c r="E423" s="262"/>
      <c r="F423" s="262"/>
      <c r="G423" s="262"/>
      <c r="H423" s="262"/>
      <c r="I423" s="262"/>
      <c r="J423" s="262"/>
      <c r="K423" s="262"/>
      <c r="L423" s="366"/>
      <c r="M423" s="179" t="str">
        <f>IF(SUM(M358,M363,M386,M400,M422)=0,"",SUM(M358,M363,M386,M400,M422))</f>
        <v/>
      </c>
      <c r="N423" s="10"/>
      <c r="O423" s="77" t="s">
        <v>160</v>
      </c>
      <c r="P423" s="97"/>
      <c r="Q423" s="15"/>
      <c r="S423" s="180"/>
      <c r="T423" s="22"/>
      <c r="U423" s="56"/>
    </row>
    <row r="424" spans="1:23">
      <c r="A424" s="181"/>
      <c r="B424" s="182"/>
      <c r="C424" s="183"/>
      <c r="D424" s="183"/>
      <c r="E424" s="183"/>
      <c r="F424" s="183"/>
      <c r="G424" s="181"/>
      <c r="H424" s="181"/>
      <c r="I424" s="181"/>
      <c r="J424" s="181"/>
      <c r="K424" s="181"/>
      <c r="L424" s="181"/>
      <c r="M424" s="184"/>
      <c r="N424" s="10"/>
      <c r="O424" s="101" t="s">
        <v>161</v>
      </c>
      <c r="Q424" s="15"/>
    </row>
    <row r="425" spans="1:23">
      <c r="A425" s="185"/>
      <c r="B425" s="367" t="s">
        <v>148</v>
      </c>
      <c r="C425" s="367"/>
      <c r="D425" s="367"/>
      <c r="E425" s="367"/>
      <c r="F425" s="367"/>
      <c r="G425" s="367" t="str">
        <f>IF(P405="","",""&amp;$P405&amp;" "&amp;$R405&amp;"　"&amp;$P406&amp;" "&amp;$R406&amp;"　"&amp;$P407&amp;" "&amp;$R407&amp;"　"&amp;$P408&amp;" "&amp;$R408&amp;"")</f>
        <v/>
      </c>
      <c r="H425" s="367"/>
      <c r="I425" s="367"/>
      <c r="J425" s="367"/>
      <c r="K425" s="367"/>
      <c r="L425" s="367"/>
      <c r="M425" s="367"/>
      <c r="N425" s="10"/>
      <c r="O425" s="77" t="s">
        <v>162</v>
      </c>
      <c r="Q425" s="15"/>
    </row>
    <row r="426" spans="1:23">
      <c r="A426" s="186"/>
      <c r="B426" s="368"/>
      <c r="C426" s="368"/>
      <c r="D426" s="368"/>
      <c r="E426" s="368"/>
      <c r="F426" s="368"/>
      <c r="G426" s="368"/>
      <c r="H426" s="368"/>
      <c r="I426" s="368"/>
      <c r="J426" s="368"/>
      <c r="K426" s="368"/>
      <c r="L426" s="368"/>
      <c r="M426" s="368"/>
    </row>
    <row r="427" spans="1:23">
      <c r="A427" s="186"/>
      <c r="B427" s="368"/>
      <c r="C427" s="368"/>
      <c r="D427" s="368"/>
      <c r="E427" s="368"/>
      <c r="F427" s="368"/>
      <c r="G427" s="368"/>
      <c r="H427" s="368"/>
      <c r="I427" s="368"/>
      <c r="J427" s="368"/>
      <c r="K427" s="368"/>
      <c r="L427" s="368"/>
      <c r="M427" s="368"/>
    </row>
    <row r="428" spans="1:23" ht="8.25" customHeight="1">
      <c r="A428" s="186"/>
      <c r="B428" s="187"/>
      <c r="C428" s="187"/>
      <c r="D428" s="187"/>
      <c r="E428" s="187"/>
      <c r="F428" s="187"/>
      <c r="G428" s="187"/>
      <c r="H428" s="187"/>
      <c r="I428" s="187"/>
      <c r="J428" s="187"/>
      <c r="K428" s="187"/>
      <c r="L428" s="187"/>
      <c r="M428" s="187"/>
    </row>
    <row r="429" spans="1:23" ht="19">
      <c r="A429" s="1"/>
      <c r="B429" s="2" t="s">
        <v>0</v>
      </c>
      <c r="C429" s="2"/>
      <c r="D429" s="2"/>
      <c r="E429" s="2"/>
      <c r="F429" s="2"/>
      <c r="G429" s="3"/>
      <c r="H429" s="3"/>
      <c r="I429" s="3"/>
      <c r="J429" s="3"/>
      <c r="K429" s="3"/>
      <c r="L429" s="4"/>
      <c r="M429" s="4"/>
      <c r="N429" s="5" t="s">
        <v>149</v>
      </c>
    </row>
    <row r="430" spans="1:23">
      <c r="A430" s="8"/>
      <c r="B430" s="8"/>
      <c r="C430" s="8"/>
      <c r="D430" s="8"/>
      <c r="E430" s="8"/>
      <c r="F430" s="8"/>
      <c r="G430" s="9"/>
      <c r="H430" s="9"/>
      <c r="I430" s="9"/>
      <c r="J430" s="9"/>
      <c r="K430" s="9"/>
      <c r="L430" s="4"/>
      <c r="M430" s="4"/>
      <c r="N430" s="10"/>
      <c r="O430" s="11" t="s">
        <v>150</v>
      </c>
    </row>
    <row r="431" spans="1:23">
      <c r="A431" s="8"/>
      <c r="B431" s="12" t="s">
        <v>1</v>
      </c>
      <c r="C431" s="13">
        <f>C324</f>
        <v>0</v>
      </c>
      <c r="D431" s="14" t="s">
        <v>2</v>
      </c>
      <c r="F431" s="12" t="s">
        <v>3</v>
      </c>
      <c r="G431" s="198"/>
      <c r="H431" s="199"/>
      <c r="I431" s="199"/>
      <c r="J431" s="199"/>
      <c r="K431" s="199"/>
      <c r="L431" s="200"/>
      <c r="M431" s="4"/>
      <c r="N431" s="10"/>
      <c r="O431" s="16" t="s">
        <v>151</v>
      </c>
    </row>
    <row r="432" spans="1:23">
      <c r="A432" s="17"/>
      <c r="B432" s="18"/>
      <c r="C432" s="19"/>
      <c r="D432" s="19"/>
      <c r="E432" s="17"/>
      <c r="F432" s="19"/>
      <c r="G432" s="20"/>
      <c r="H432" s="20"/>
      <c r="I432" s="20"/>
      <c r="J432" s="20"/>
      <c r="K432" s="20"/>
      <c r="L432" s="21"/>
      <c r="M432" s="21"/>
      <c r="N432" s="10"/>
      <c r="O432" s="16" t="s">
        <v>152</v>
      </c>
    </row>
    <row r="433" spans="1:20">
      <c r="A433" s="201" t="s">
        <v>4</v>
      </c>
      <c r="B433" s="201"/>
      <c r="C433" s="201"/>
      <c r="D433" s="201"/>
      <c r="E433" s="201"/>
      <c r="F433" s="201" t="s">
        <v>5</v>
      </c>
      <c r="G433" s="201"/>
      <c r="H433" s="201"/>
      <c r="I433" s="202" t="s">
        <v>6</v>
      </c>
      <c r="J433" s="202"/>
      <c r="K433" s="202"/>
      <c r="L433" s="203" t="s">
        <v>7</v>
      </c>
      <c r="M433" s="203" t="s">
        <v>8</v>
      </c>
      <c r="N433" s="22"/>
      <c r="O433" s="205" t="s">
        <v>9</v>
      </c>
      <c r="P433" s="212" t="s">
        <v>10</v>
      </c>
      <c r="Q433" s="212"/>
      <c r="R433" s="205" t="s">
        <v>9</v>
      </c>
      <c r="S433" s="212" t="s">
        <v>11</v>
      </c>
      <c r="T433" s="212"/>
    </row>
    <row r="434" spans="1:20">
      <c r="A434" s="201"/>
      <c r="B434" s="201"/>
      <c r="C434" s="201"/>
      <c r="D434" s="201"/>
      <c r="E434" s="201"/>
      <c r="F434" s="23" t="s">
        <v>12</v>
      </c>
      <c r="G434" s="201" t="s">
        <v>13</v>
      </c>
      <c r="H434" s="23" t="s">
        <v>14</v>
      </c>
      <c r="I434" s="23" t="s">
        <v>12</v>
      </c>
      <c r="J434" s="201" t="s">
        <v>13</v>
      </c>
      <c r="K434" s="23" t="s">
        <v>14</v>
      </c>
      <c r="L434" s="204"/>
      <c r="M434" s="204"/>
      <c r="N434" s="22"/>
      <c r="O434" s="211"/>
      <c r="P434" s="24" t="s">
        <v>12</v>
      </c>
      <c r="Q434" s="213" t="s">
        <v>15</v>
      </c>
      <c r="R434" s="211"/>
      <c r="S434" s="205" t="s">
        <v>12</v>
      </c>
      <c r="T434" s="214" t="s">
        <v>13</v>
      </c>
    </row>
    <row r="435" spans="1:20">
      <c r="A435" s="201"/>
      <c r="B435" s="201"/>
      <c r="C435" s="201"/>
      <c r="D435" s="201"/>
      <c r="E435" s="201"/>
      <c r="F435" s="25" t="s">
        <v>16</v>
      </c>
      <c r="G435" s="201"/>
      <c r="H435" s="25" t="s">
        <v>17</v>
      </c>
      <c r="I435" s="25" t="s">
        <v>18</v>
      </c>
      <c r="J435" s="201"/>
      <c r="K435" s="25" t="s">
        <v>19</v>
      </c>
      <c r="L435" s="26" t="s">
        <v>20</v>
      </c>
      <c r="M435" s="26" t="s">
        <v>21</v>
      </c>
      <c r="N435" s="22"/>
      <c r="O435" s="206"/>
      <c r="P435" s="27" t="s">
        <v>22</v>
      </c>
      <c r="Q435" s="213"/>
      <c r="R435" s="206"/>
      <c r="S435" s="206"/>
      <c r="T435" s="215"/>
    </row>
    <row r="436" spans="1:20" ht="15" customHeight="1">
      <c r="A436" s="207" t="s">
        <v>23</v>
      </c>
      <c r="B436" s="208" t="s">
        <v>24</v>
      </c>
      <c r="C436" s="209"/>
      <c r="D436" s="209"/>
      <c r="E436" s="210"/>
      <c r="F436" s="28"/>
      <c r="G436" s="29" t="s">
        <v>25</v>
      </c>
      <c r="H436" s="30" t="str">
        <f t="shared" ref="H436:H464" si="81">IF(F436="","",F436*P436)</f>
        <v/>
      </c>
      <c r="I436" s="31"/>
      <c r="J436" s="29" t="s">
        <v>25</v>
      </c>
      <c r="K436" s="32" t="str">
        <f t="shared" ref="K436:K462" si="82">IF(I436="","",I436*P436)</f>
        <v/>
      </c>
      <c r="L436" s="32" t="str">
        <f>IF(F436="",IF(I436="","",-(I436*P436)),(F436-I436)*P436)</f>
        <v/>
      </c>
      <c r="M436" s="33" t="str">
        <f t="shared" ref="M436:M442" si="83">IF(L436="","",L436*S436*44/12)</f>
        <v/>
      </c>
      <c r="N436" s="34"/>
      <c r="O436" s="35" t="str">
        <f>IF(P436=$X$8,"","○")</f>
        <v/>
      </c>
      <c r="P436" s="36">
        <v>38.299999999999997</v>
      </c>
      <c r="Q436" s="37" t="s">
        <v>26</v>
      </c>
      <c r="R436" s="38" t="str">
        <f>IF(S436=$Z$8,"","○")</f>
        <v/>
      </c>
      <c r="S436" s="39">
        <v>1.9E-2</v>
      </c>
      <c r="T436" s="40" t="s">
        <v>27</v>
      </c>
    </row>
    <row r="437" spans="1:20" ht="15" customHeight="1">
      <c r="A437" s="207"/>
      <c r="B437" s="208" t="s">
        <v>29</v>
      </c>
      <c r="C437" s="209"/>
      <c r="D437" s="209"/>
      <c r="E437" s="210"/>
      <c r="F437" s="28"/>
      <c r="G437" s="29" t="s">
        <v>25</v>
      </c>
      <c r="H437" s="30" t="str">
        <f t="shared" si="81"/>
        <v/>
      </c>
      <c r="I437" s="31"/>
      <c r="J437" s="29" t="s">
        <v>25</v>
      </c>
      <c r="K437" s="32" t="str">
        <f t="shared" si="82"/>
        <v/>
      </c>
      <c r="L437" s="32" t="str">
        <f t="shared" ref="L437:L442" si="84">IF(F437="",IF(I437="","",-(I437*P437)),(F437-I437)*P437)</f>
        <v/>
      </c>
      <c r="M437" s="33" t="str">
        <f t="shared" si="83"/>
        <v/>
      </c>
      <c r="N437" s="34"/>
      <c r="O437" s="35" t="str">
        <f>IF(P437=$X$9,"","○")</f>
        <v/>
      </c>
      <c r="P437" s="36">
        <v>34.799999999999997</v>
      </c>
      <c r="Q437" s="37" t="s">
        <v>26</v>
      </c>
      <c r="R437" s="38" t="str">
        <f>IF(S437=$Z$9,"","○")</f>
        <v/>
      </c>
      <c r="S437" s="36">
        <v>1.83E-2</v>
      </c>
      <c r="T437" s="40" t="s">
        <v>30</v>
      </c>
    </row>
    <row r="438" spans="1:20" ht="15" customHeight="1">
      <c r="A438" s="207"/>
      <c r="B438" s="208" t="s">
        <v>31</v>
      </c>
      <c r="C438" s="209"/>
      <c r="D438" s="209"/>
      <c r="E438" s="210"/>
      <c r="F438" s="28"/>
      <c r="G438" s="29" t="s">
        <v>25</v>
      </c>
      <c r="H438" s="30" t="str">
        <f t="shared" si="81"/>
        <v/>
      </c>
      <c r="I438" s="31"/>
      <c r="J438" s="29" t="s">
        <v>25</v>
      </c>
      <c r="K438" s="32" t="str">
        <f t="shared" si="82"/>
        <v/>
      </c>
      <c r="L438" s="32" t="str">
        <f t="shared" si="84"/>
        <v/>
      </c>
      <c r="M438" s="33" t="str">
        <f t="shared" si="83"/>
        <v/>
      </c>
      <c r="N438" s="34"/>
      <c r="O438" s="35" t="str">
        <f>IF(P438=$X$10,"","○")</f>
        <v/>
      </c>
      <c r="P438" s="36">
        <v>33.4</v>
      </c>
      <c r="Q438" s="37" t="s">
        <v>26</v>
      </c>
      <c r="R438" s="38" t="str">
        <f>IF(S438=$Z$10,"","○")</f>
        <v/>
      </c>
      <c r="S438" s="36">
        <v>1.8700000000000001E-2</v>
      </c>
      <c r="T438" s="40" t="s">
        <v>30</v>
      </c>
    </row>
    <row r="439" spans="1:20" ht="15" customHeight="1">
      <c r="A439" s="207"/>
      <c r="B439" s="208" t="s">
        <v>32</v>
      </c>
      <c r="C439" s="209"/>
      <c r="D439" s="209"/>
      <c r="E439" s="210"/>
      <c r="F439" s="28"/>
      <c r="G439" s="29" t="s">
        <v>25</v>
      </c>
      <c r="H439" s="30" t="str">
        <f t="shared" si="81"/>
        <v/>
      </c>
      <c r="I439" s="31"/>
      <c r="J439" s="29" t="s">
        <v>25</v>
      </c>
      <c r="K439" s="32" t="str">
        <f t="shared" si="82"/>
        <v/>
      </c>
      <c r="L439" s="32" t="str">
        <f t="shared" si="84"/>
        <v/>
      </c>
      <c r="M439" s="33" t="str">
        <f t="shared" si="83"/>
        <v/>
      </c>
      <c r="N439" s="34"/>
      <c r="O439" s="35" t="str">
        <f>IF(P439=$X$11,"","○")</f>
        <v/>
      </c>
      <c r="P439" s="36">
        <v>33.299999999999997</v>
      </c>
      <c r="Q439" s="37" t="s">
        <v>26</v>
      </c>
      <c r="R439" s="38" t="str">
        <f>IF(S439=$Z$12,"","○")</f>
        <v/>
      </c>
      <c r="S439" s="36">
        <v>1.8599999999999998E-2</v>
      </c>
      <c r="T439" s="40" t="s">
        <v>30</v>
      </c>
    </row>
    <row r="440" spans="1:20" ht="15" customHeight="1">
      <c r="A440" s="207"/>
      <c r="B440" s="208" t="s">
        <v>33</v>
      </c>
      <c r="C440" s="209"/>
      <c r="D440" s="209"/>
      <c r="E440" s="210"/>
      <c r="F440" s="28"/>
      <c r="G440" s="29" t="s">
        <v>25</v>
      </c>
      <c r="H440" s="30" t="str">
        <f t="shared" si="81"/>
        <v/>
      </c>
      <c r="I440" s="31"/>
      <c r="J440" s="29" t="s">
        <v>25</v>
      </c>
      <c r="K440" s="32" t="str">
        <f t="shared" si="82"/>
        <v/>
      </c>
      <c r="L440" s="32" t="str">
        <f t="shared" si="84"/>
        <v/>
      </c>
      <c r="M440" s="33" t="str">
        <f t="shared" si="83"/>
        <v/>
      </c>
      <c r="N440" s="34"/>
      <c r="O440" s="35" t="str">
        <f>IF(P440=$X$12,"","○")</f>
        <v/>
      </c>
      <c r="P440" s="36">
        <v>36.299999999999997</v>
      </c>
      <c r="Q440" s="37" t="s">
        <v>26</v>
      </c>
      <c r="R440" s="38" t="str">
        <f>IF(S440=$Z$12,"","○")</f>
        <v/>
      </c>
      <c r="S440" s="36">
        <v>1.8599999999999998E-2</v>
      </c>
      <c r="T440" s="40" t="s">
        <v>30</v>
      </c>
    </row>
    <row r="441" spans="1:20" ht="15" customHeight="1">
      <c r="A441" s="207"/>
      <c r="B441" s="208" t="s">
        <v>34</v>
      </c>
      <c r="C441" s="209"/>
      <c r="D441" s="209"/>
      <c r="E441" s="210"/>
      <c r="F441" s="28"/>
      <c r="G441" s="29" t="s">
        <v>25</v>
      </c>
      <c r="H441" s="30" t="str">
        <f t="shared" si="81"/>
        <v/>
      </c>
      <c r="I441" s="31"/>
      <c r="J441" s="29" t="s">
        <v>25</v>
      </c>
      <c r="K441" s="32" t="str">
        <f t="shared" si="82"/>
        <v/>
      </c>
      <c r="L441" s="32" t="str">
        <f t="shared" si="84"/>
        <v/>
      </c>
      <c r="M441" s="33" t="str">
        <f t="shared" si="83"/>
        <v/>
      </c>
      <c r="N441" s="34"/>
      <c r="O441" s="35" t="str">
        <f>IF(P441=$X$13,"","○")</f>
        <v/>
      </c>
      <c r="P441" s="36">
        <v>36.5</v>
      </c>
      <c r="Q441" s="37" t="s">
        <v>26</v>
      </c>
      <c r="R441" s="38" t="str">
        <f>IF(S441=$Z$13,"","○")</f>
        <v/>
      </c>
      <c r="S441" s="36">
        <v>1.8700000000000001E-2</v>
      </c>
      <c r="T441" s="40" t="s">
        <v>30</v>
      </c>
    </row>
    <row r="442" spans="1:20" ht="15" customHeight="1">
      <c r="A442" s="207"/>
      <c r="B442" s="208" t="s">
        <v>35</v>
      </c>
      <c r="C442" s="209"/>
      <c r="D442" s="209"/>
      <c r="E442" s="210"/>
      <c r="F442" s="28"/>
      <c r="G442" s="29" t="s">
        <v>25</v>
      </c>
      <c r="H442" s="30" t="str">
        <f t="shared" si="81"/>
        <v/>
      </c>
      <c r="I442" s="31"/>
      <c r="J442" s="29" t="s">
        <v>25</v>
      </c>
      <c r="K442" s="32" t="str">
        <f t="shared" si="82"/>
        <v/>
      </c>
      <c r="L442" s="32" t="str">
        <f t="shared" si="84"/>
        <v/>
      </c>
      <c r="M442" s="33" t="str">
        <f t="shared" si="83"/>
        <v/>
      </c>
      <c r="N442" s="34"/>
      <c r="O442" s="35" t="str">
        <f>IF(P442=$X$14,"","○")</f>
        <v/>
      </c>
      <c r="P442" s="45">
        <v>38</v>
      </c>
      <c r="Q442" s="37" t="s">
        <v>26</v>
      </c>
      <c r="R442" s="38" t="str">
        <f>IF(S442=$Z$14,"","○")</f>
        <v/>
      </c>
      <c r="S442" s="36">
        <v>1.8800000000000001E-2</v>
      </c>
      <c r="T442" s="40" t="s">
        <v>30</v>
      </c>
    </row>
    <row r="443" spans="1:20" ht="15" customHeight="1">
      <c r="A443" s="207"/>
      <c r="B443" s="208" t="s">
        <v>36</v>
      </c>
      <c r="C443" s="209"/>
      <c r="D443" s="209"/>
      <c r="E443" s="210"/>
      <c r="F443" s="28"/>
      <c r="G443" s="29" t="s">
        <v>25</v>
      </c>
      <c r="H443" s="30" t="str">
        <f t="shared" si="81"/>
        <v/>
      </c>
      <c r="I443" s="31"/>
      <c r="J443" s="29" t="s">
        <v>25</v>
      </c>
      <c r="K443" s="32" t="str">
        <f t="shared" si="82"/>
        <v/>
      </c>
      <c r="L443" s="32" t="str">
        <f>IF(F443="",IF(I443="","",-(I443*P443)),(F443-I443)*P443)</f>
        <v/>
      </c>
      <c r="M443" s="33" t="str">
        <f>IF(L443="","",L443*S443*44/12)</f>
        <v/>
      </c>
      <c r="N443" s="34"/>
      <c r="O443" s="35" t="str">
        <f>IF(P443=$X$15,"","○")</f>
        <v/>
      </c>
      <c r="P443" s="36">
        <v>38.9</v>
      </c>
      <c r="Q443" s="37" t="s">
        <v>26</v>
      </c>
      <c r="R443" s="38" t="str">
        <f>IF(S443=$Z$15,"","○")</f>
        <v/>
      </c>
      <c r="S443" s="36">
        <v>1.9300000000000001E-2</v>
      </c>
      <c r="T443" s="40" t="s">
        <v>30</v>
      </c>
    </row>
    <row r="444" spans="1:20" ht="15" customHeight="1">
      <c r="A444" s="207"/>
      <c r="B444" s="208" t="s">
        <v>37</v>
      </c>
      <c r="C444" s="209"/>
      <c r="D444" s="209"/>
      <c r="E444" s="210"/>
      <c r="F444" s="28"/>
      <c r="G444" s="29" t="s">
        <v>25</v>
      </c>
      <c r="H444" s="30" t="str">
        <f t="shared" si="81"/>
        <v/>
      </c>
      <c r="I444" s="31"/>
      <c r="J444" s="29" t="s">
        <v>25</v>
      </c>
      <c r="K444" s="32" t="str">
        <f t="shared" si="82"/>
        <v/>
      </c>
      <c r="L444" s="32" t="str">
        <f t="shared" ref="L444:L457" si="85">IF(F444="",IF(I444="","",-(I444*P444)),(F444-I444)*P444)</f>
        <v/>
      </c>
      <c r="M444" s="33" t="str">
        <f t="shared" ref="M444:M462" si="86">IF(L444="","",L444*S444*44/12)</f>
        <v/>
      </c>
      <c r="N444" s="34"/>
      <c r="O444" s="35" t="str">
        <f>IF(P444=$X$16,"","○")</f>
        <v/>
      </c>
      <c r="P444" s="36">
        <v>41.8</v>
      </c>
      <c r="Q444" s="37" t="s">
        <v>26</v>
      </c>
      <c r="R444" s="38" t="str">
        <f>IF(S444=$Z$16,"","○")</f>
        <v/>
      </c>
      <c r="S444" s="36">
        <v>2.0199999999999999E-2</v>
      </c>
      <c r="T444" s="40" t="s">
        <v>30</v>
      </c>
    </row>
    <row r="445" spans="1:20" ht="15" customHeight="1">
      <c r="A445" s="207"/>
      <c r="B445" s="208" t="s">
        <v>38</v>
      </c>
      <c r="C445" s="209"/>
      <c r="D445" s="209"/>
      <c r="E445" s="210"/>
      <c r="F445" s="28"/>
      <c r="G445" s="29" t="s">
        <v>39</v>
      </c>
      <c r="H445" s="30" t="str">
        <f t="shared" si="81"/>
        <v/>
      </c>
      <c r="I445" s="31"/>
      <c r="J445" s="29" t="s">
        <v>39</v>
      </c>
      <c r="K445" s="32" t="str">
        <f t="shared" si="82"/>
        <v/>
      </c>
      <c r="L445" s="32" t="str">
        <f t="shared" si="85"/>
        <v/>
      </c>
      <c r="M445" s="33" t="str">
        <f t="shared" si="86"/>
        <v/>
      </c>
      <c r="N445" s="34"/>
      <c r="O445" s="35" t="str">
        <f>IF(P445=$X$17,"","○")</f>
        <v/>
      </c>
      <c r="P445" s="45">
        <v>40</v>
      </c>
      <c r="Q445" s="37" t="s">
        <v>40</v>
      </c>
      <c r="R445" s="38" t="str">
        <f>IF(S445=$Z$17,"","○")</f>
        <v/>
      </c>
      <c r="S445" s="36">
        <v>2.0400000000000001E-2</v>
      </c>
      <c r="T445" s="40" t="s">
        <v>30</v>
      </c>
    </row>
    <row r="446" spans="1:20" ht="15" customHeight="1">
      <c r="A446" s="207"/>
      <c r="B446" s="208" t="s">
        <v>41</v>
      </c>
      <c r="C446" s="209"/>
      <c r="D446" s="209"/>
      <c r="E446" s="210"/>
      <c r="F446" s="28"/>
      <c r="G446" s="29" t="s">
        <v>39</v>
      </c>
      <c r="H446" s="30" t="str">
        <f t="shared" si="81"/>
        <v/>
      </c>
      <c r="I446" s="31"/>
      <c r="J446" s="29" t="s">
        <v>39</v>
      </c>
      <c r="K446" s="32" t="str">
        <f t="shared" si="82"/>
        <v/>
      </c>
      <c r="L446" s="32" t="str">
        <f t="shared" si="85"/>
        <v/>
      </c>
      <c r="M446" s="33" t="str">
        <f t="shared" si="86"/>
        <v/>
      </c>
      <c r="N446" s="34"/>
      <c r="O446" s="35" t="str">
        <f>IF(P446=$X$18,"","○")</f>
        <v/>
      </c>
      <c r="P446" s="36">
        <v>34.1</v>
      </c>
      <c r="Q446" s="37" t="s">
        <v>40</v>
      </c>
      <c r="R446" s="38" t="str">
        <f>IF(S446=$Z$18,"","○")</f>
        <v/>
      </c>
      <c r="S446" s="36">
        <v>2.4500000000000001E-2</v>
      </c>
      <c r="T446" s="40" t="s">
        <v>30</v>
      </c>
    </row>
    <row r="447" spans="1:20" ht="15" customHeight="1">
      <c r="A447" s="207"/>
      <c r="B447" s="217" t="s">
        <v>42</v>
      </c>
      <c r="C447" s="218" t="s">
        <v>43</v>
      </c>
      <c r="D447" s="218"/>
      <c r="E447" s="218"/>
      <c r="F447" s="28"/>
      <c r="G447" s="29" t="s">
        <v>39</v>
      </c>
      <c r="H447" s="30" t="str">
        <f t="shared" si="81"/>
        <v/>
      </c>
      <c r="I447" s="31"/>
      <c r="J447" s="29" t="s">
        <v>39</v>
      </c>
      <c r="K447" s="32" t="str">
        <f t="shared" si="82"/>
        <v/>
      </c>
      <c r="L447" s="32" t="str">
        <f t="shared" si="85"/>
        <v/>
      </c>
      <c r="M447" s="33" t="str">
        <f t="shared" si="86"/>
        <v/>
      </c>
      <c r="N447" s="34"/>
      <c r="O447" s="35" t="str">
        <f>IF(P447=$X$19,"","○")</f>
        <v/>
      </c>
      <c r="P447" s="36">
        <v>50.1</v>
      </c>
      <c r="Q447" s="37" t="s">
        <v>40</v>
      </c>
      <c r="R447" s="38" t="str">
        <f>IF(S447=$Z$19,"","○")</f>
        <v/>
      </c>
      <c r="S447" s="36">
        <v>1.6299999999999999E-2</v>
      </c>
      <c r="T447" s="40" t="s">
        <v>30</v>
      </c>
    </row>
    <row r="448" spans="1:20" ht="15" customHeight="1">
      <c r="A448" s="207"/>
      <c r="B448" s="217"/>
      <c r="C448" s="218" t="s">
        <v>45</v>
      </c>
      <c r="D448" s="218"/>
      <c r="E448" s="218"/>
      <c r="F448" s="28"/>
      <c r="G448" s="29" t="s">
        <v>46</v>
      </c>
      <c r="H448" s="30" t="str">
        <f t="shared" si="81"/>
        <v/>
      </c>
      <c r="I448" s="31"/>
      <c r="J448" s="29" t="s">
        <v>46</v>
      </c>
      <c r="K448" s="32" t="str">
        <f t="shared" si="82"/>
        <v/>
      </c>
      <c r="L448" s="32" t="str">
        <f t="shared" si="85"/>
        <v/>
      </c>
      <c r="M448" s="33" t="str">
        <f t="shared" si="86"/>
        <v/>
      </c>
      <c r="N448" s="34"/>
      <c r="O448" s="35" t="str">
        <f>IF(P448=$X$20,"","○")</f>
        <v/>
      </c>
      <c r="P448" s="36">
        <v>46.1</v>
      </c>
      <c r="Q448" s="37" t="s">
        <v>47</v>
      </c>
      <c r="R448" s="38" t="str">
        <f>IF(S448=$Z$20,"","○")</f>
        <v/>
      </c>
      <c r="S448" s="36">
        <v>1.44E-2</v>
      </c>
      <c r="T448" s="40" t="s">
        <v>30</v>
      </c>
    </row>
    <row r="449" spans="1:23" ht="15" customHeight="1">
      <c r="A449" s="207"/>
      <c r="B449" s="217" t="s">
        <v>49</v>
      </c>
      <c r="C449" s="218" t="s">
        <v>50</v>
      </c>
      <c r="D449" s="218"/>
      <c r="E449" s="218"/>
      <c r="F449" s="28"/>
      <c r="G449" s="29" t="s">
        <v>39</v>
      </c>
      <c r="H449" s="30" t="str">
        <f t="shared" si="81"/>
        <v/>
      </c>
      <c r="I449" s="31"/>
      <c r="J449" s="29" t="s">
        <v>39</v>
      </c>
      <c r="K449" s="32" t="str">
        <f t="shared" si="82"/>
        <v/>
      </c>
      <c r="L449" s="32" t="str">
        <f t="shared" si="85"/>
        <v/>
      </c>
      <c r="M449" s="33" t="str">
        <f t="shared" si="86"/>
        <v/>
      </c>
      <c r="N449" s="34"/>
      <c r="O449" s="35" t="str">
        <f>IF(P449=$X$21,"","○")</f>
        <v/>
      </c>
      <c r="P449" s="36">
        <v>54.7</v>
      </c>
      <c r="Q449" s="37" t="s">
        <v>51</v>
      </c>
      <c r="R449" s="38" t="str">
        <f>IF(S449=$Z$21,"","○")</f>
        <v/>
      </c>
      <c r="S449" s="36">
        <v>1.3899999999999999E-2</v>
      </c>
      <c r="T449" s="40" t="s">
        <v>30</v>
      </c>
    </row>
    <row r="450" spans="1:23" ht="15" customHeight="1">
      <c r="A450" s="207"/>
      <c r="B450" s="217"/>
      <c r="C450" s="218" t="s">
        <v>53</v>
      </c>
      <c r="D450" s="218"/>
      <c r="E450" s="218"/>
      <c r="F450" s="28"/>
      <c r="G450" s="29" t="s">
        <v>46</v>
      </c>
      <c r="H450" s="30" t="str">
        <f t="shared" si="81"/>
        <v/>
      </c>
      <c r="I450" s="31"/>
      <c r="J450" s="29" t="s">
        <v>46</v>
      </c>
      <c r="K450" s="32" t="str">
        <f t="shared" si="82"/>
        <v/>
      </c>
      <c r="L450" s="32" t="str">
        <f t="shared" si="85"/>
        <v/>
      </c>
      <c r="M450" s="33" t="str">
        <f t="shared" si="86"/>
        <v/>
      </c>
      <c r="N450" s="34"/>
      <c r="O450" s="35" t="str">
        <f>IF(P450=$X$22,"","○")</f>
        <v/>
      </c>
      <c r="P450" s="36">
        <v>38.4</v>
      </c>
      <c r="Q450" s="37" t="s">
        <v>47</v>
      </c>
      <c r="R450" s="38" t="str">
        <f>IF(S450=$Z$22,"","○")</f>
        <v/>
      </c>
      <c r="S450" s="36">
        <v>1.3899999999999999E-2</v>
      </c>
      <c r="T450" s="40" t="s">
        <v>30</v>
      </c>
    </row>
    <row r="451" spans="1:23" ht="15" customHeight="1">
      <c r="A451" s="207"/>
      <c r="B451" s="219" t="s">
        <v>54</v>
      </c>
      <c r="C451" s="218" t="s">
        <v>55</v>
      </c>
      <c r="D451" s="218"/>
      <c r="E451" s="218"/>
      <c r="F451" s="28"/>
      <c r="G451" s="29" t="s">
        <v>39</v>
      </c>
      <c r="H451" s="30" t="str">
        <f t="shared" si="81"/>
        <v/>
      </c>
      <c r="I451" s="31"/>
      <c r="J451" s="29" t="s">
        <v>39</v>
      </c>
      <c r="K451" s="32" t="str">
        <f t="shared" si="82"/>
        <v/>
      </c>
      <c r="L451" s="32" t="str">
        <f t="shared" si="85"/>
        <v/>
      </c>
      <c r="M451" s="33" t="str">
        <f t="shared" si="86"/>
        <v/>
      </c>
      <c r="N451" s="34"/>
      <c r="O451" s="35" t="str">
        <f>IF(P451=$X$23,"","○")</f>
        <v/>
      </c>
      <c r="P451" s="47">
        <v>28.7</v>
      </c>
      <c r="Q451" s="37" t="s">
        <v>40</v>
      </c>
      <c r="R451" s="38" t="str">
        <f>IF(S451=$Z$23,"","○")</f>
        <v/>
      </c>
      <c r="S451" s="36">
        <v>2.46E-2</v>
      </c>
      <c r="T451" s="40" t="s">
        <v>30</v>
      </c>
    </row>
    <row r="452" spans="1:23" ht="15" customHeight="1">
      <c r="A452" s="207"/>
      <c r="B452" s="219"/>
      <c r="C452" s="218" t="s">
        <v>56</v>
      </c>
      <c r="D452" s="218"/>
      <c r="E452" s="218"/>
      <c r="F452" s="28"/>
      <c r="G452" s="29" t="s">
        <v>39</v>
      </c>
      <c r="H452" s="30" t="str">
        <f t="shared" si="81"/>
        <v/>
      </c>
      <c r="I452" s="31"/>
      <c r="J452" s="29" t="s">
        <v>39</v>
      </c>
      <c r="K452" s="32" t="str">
        <f t="shared" si="82"/>
        <v/>
      </c>
      <c r="L452" s="32" t="str">
        <f t="shared" si="85"/>
        <v/>
      </c>
      <c r="M452" s="33" t="str">
        <f t="shared" si="86"/>
        <v/>
      </c>
      <c r="N452" s="34"/>
      <c r="O452" s="35" t="str">
        <f>IF(P452=$X$24,"","○")</f>
        <v/>
      </c>
      <c r="P452" s="47">
        <v>28.9</v>
      </c>
      <c r="Q452" s="37" t="s">
        <v>40</v>
      </c>
      <c r="R452" s="38" t="str">
        <f>IF(S452=$Z$24,"","○")</f>
        <v/>
      </c>
      <c r="S452" s="36">
        <v>2.4500000000000001E-2</v>
      </c>
      <c r="T452" s="40" t="s">
        <v>30</v>
      </c>
    </row>
    <row r="453" spans="1:23" ht="15" customHeight="1">
      <c r="A453" s="207"/>
      <c r="B453" s="219"/>
      <c r="C453" s="218" t="s">
        <v>57</v>
      </c>
      <c r="D453" s="218"/>
      <c r="E453" s="218"/>
      <c r="F453" s="28"/>
      <c r="G453" s="29" t="s">
        <v>39</v>
      </c>
      <c r="H453" s="30" t="str">
        <f t="shared" si="81"/>
        <v/>
      </c>
      <c r="I453" s="31"/>
      <c r="J453" s="29" t="s">
        <v>39</v>
      </c>
      <c r="K453" s="32" t="str">
        <f t="shared" si="82"/>
        <v/>
      </c>
      <c r="L453" s="32" t="str">
        <f t="shared" si="85"/>
        <v/>
      </c>
      <c r="M453" s="33" t="str">
        <f t="shared" si="86"/>
        <v/>
      </c>
      <c r="N453" s="34"/>
      <c r="O453" s="35" t="str">
        <f>IF(P453=$X$25,"","○")</f>
        <v/>
      </c>
      <c r="P453" s="47">
        <v>28.3</v>
      </c>
      <c r="Q453" s="37" t="s">
        <v>40</v>
      </c>
      <c r="R453" s="38" t="str">
        <f>IF(S453=$Z$25,"","○")</f>
        <v/>
      </c>
      <c r="S453" s="36">
        <v>2.5100000000000001E-2</v>
      </c>
      <c r="T453" s="40" t="s">
        <v>30</v>
      </c>
    </row>
    <row r="454" spans="1:23" ht="15" customHeight="1">
      <c r="A454" s="207"/>
      <c r="B454" s="219"/>
      <c r="C454" s="218" t="s">
        <v>58</v>
      </c>
      <c r="D454" s="218"/>
      <c r="E454" s="218"/>
      <c r="F454" s="28"/>
      <c r="G454" s="29" t="s">
        <v>39</v>
      </c>
      <c r="H454" s="30" t="str">
        <f t="shared" si="81"/>
        <v/>
      </c>
      <c r="I454" s="31"/>
      <c r="J454" s="29" t="s">
        <v>39</v>
      </c>
      <c r="K454" s="32" t="str">
        <f t="shared" si="82"/>
        <v/>
      </c>
      <c r="L454" s="32" t="str">
        <f t="shared" si="85"/>
        <v/>
      </c>
      <c r="M454" s="33" t="str">
        <f t="shared" si="86"/>
        <v/>
      </c>
      <c r="N454" s="34"/>
      <c r="O454" s="35" t="str">
        <f>IF(P454=$X$26,"","○")</f>
        <v/>
      </c>
      <c r="P454" s="36">
        <v>26.1</v>
      </c>
      <c r="Q454" s="37" t="s">
        <v>40</v>
      </c>
      <c r="R454" s="38" t="str">
        <f>IF(S454=$Z$26,"","○")</f>
        <v/>
      </c>
      <c r="S454" s="36">
        <v>2.4299999999999999E-2</v>
      </c>
      <c r="T454" s="40" t="s">
        <v>30</v>
      </c>
    </row>
    <row r="455" spans="1:23" ht="15" customHeight="1">
      <c r="A455" s="207"/>
      <c r="B455" s="219"/>
      <c r="C455" s="218" t="s">
        <v>59</v>
      </c>
      <c r="D455" s="218"/>
      <c r="E455" s="218"/>
      <c r="F455" s="28"/>
      <c r="G455" s="29" t="s">
        <v>39</v>
      </c>
      <c r="H455" s="30" t="str">
        <f t="shared" si="81"/>
        <v/>
      </c>
      <c r="I455" s="31"/>
      <c r="J455" s="29" t="s">
        <v>39</v>
      </c>
      <c r="K455" s="32" t="str">
        <f t="shared" si="82"/>
        <v/>
      </c>
      <c r="L455" s="32" t="str">
        <f t="shared" si="85"/>
        <v/>
      </c>
      <c r="M455" s="33" t="str">
        <f t="shared" si="86"/>
        <v/>
      </c>
      <c r="N455" s="34"/>
      <c r="O455" s="35" t="str">
        <f>IF(P455=$X$27,"","○")</f>
        <v/>
      </c>
      <c r="P455" s="36">
        <v>24.2</v>
      </c>
      <c r="Q455" s="37" t="s">
        <v>40</v>
      </c>
      <c r="R455" s="38" t="str">
        <f>IF(S455=$Z$27,"","○")</f>
        <v/>
      </c>
      <c r="S455" s="36">
        <v>2.4199999999999999E-2</v>
      </c>
      <c r="T455" s="40" t="s">
        <v>30</v>
      </c>
    </row>
    <row r="456" spans="1:23" ht="15" customHeight="1">
      <c r="A456" s="207"/>
      <c r="B456" s="219"/>
      <c r="C456" s="218" t="s">
        <v>60</v>
      </c>
      <c r="D456" s="218"/>
      <c r="E456" s="218"/>
      <c r="F456" s="28"/>
      <c r="G456" s="29" t="s">
        <v>39</v>
      </c>
      <c r="H456" s="30" t="str">
        <f t="shared" si="81"/>
        <v/>
      </c>
      <c r="I456" s="31"/>
      <c r="J456" s="29" t="s">
        <v>39</v>
      </c>
      <c r="K456" s="32" t="str">
        <f t="shared" si="82"/>
        <v/>
      </c>
      <c r="L456" s="32" t="str">
        <f t="shared" si="85"/>
        <v/>
      </c>
      <c r="M456" s="33" t="str">
        <f t="shared" si="86"/>
        <v/>
      </c>
      <c r="N456" s="34"/>
      <c r="O456" s="35" t="str">
        <f>IF(P456=$X$28,"","○")</f>
        <v/>
      </c>
      <c r="P456" s="36">
        <v>27.8</v>
      </c>
      <c r="Q456" s="37" t="s">
        <v>40</v>
      </c>
      <c r="R456" s="38" t="str">
        <f>IF(S456=$Z$28,"","○")</f>
        <v/>
      </c>
      <c r="S456" s="36">
        <v>2.5899999999999999E-2</v>
      </c>
      <c r="T456" s="40" t="s">
        <v>30</v>
      </c>
    </row>
    <row r="457" spans="1:23" ht="15" customHeight="1">
      <c r="A457" s="207"/>
      <c r="B457" s="219" t="s">
        <v>61</v>
      </c>
      <c r="C457" s="219"/>
      <c r="D457" s="219"/>
      <c r="E457" s="219"/>
      <c r="F457" s="28"/>
      <c r="G457" s="29" t="s">
        <v>39</v>
      </c>
      <c r="H457" s="30" t="str">
        <f t="shared" si="81"/>
        <v/>
      </c>
      <c r="I457" s="31"/>
      <c r="J457" s="29" t="s">
        <v>39</v>
      </c>
      <c r="K457" s="32" t="str">
        <f t="shared" si="82"/>
        <v/>
      </c>
      <c r="L457" s="32" t="str">
        <f t="shared" si="85"/>
        <v/>
      </c>
      <c r="M457" s="33" t="str">
        <f t="shared" si="86"/>
        <v/>
      </c>
      <c r="N457" s="34"/>
      <c r="O457" s="35" t="str">
        <f>IF(P457=$X$29,"","○")</f>
        <v/>
      </c>
      <c r="P457" s="45">
        <v>29</v>
      </c>
      <c r="Q457" s="37" t="s">
        <v>40</v>
      </c>
      <c r="R457" s="38" t="str">
        <f>IF(S457=$Z$29,"","○")</f>
        <v/>
      </c>
      <c r="S457" s="36">
        <v>2.9899999999999999E-2</v>
      </c>
      <c r="T457" s="40" t="s">
        <v>30</v>
      </c>
    </row>
    <row r="458" spans="1:23" ht="15" customHeight="1">
      <c r="A458" s="207"/>
      <c r="B458" s="219" t="s">
        <v>62</v>
      </c>
      <c r="C458" s="219"/>
      <c r="D458" s="219"/>
      <c r="E458" s="219"/>
      <c r="F458" s="28"/>
      <c r="G458" s="29" t="s">
        <v>39</v>
      </c>
      <c r="H458" s="30" t="str">
        <f t="shared" si="81"/>
        <v/>
      </c>
      <c r="I458" s="31"/>
      <c r="J458" s="29" t="s">
        <v>39</v>
      </c>
      <c r="K458" s="32" t="str">
        <f t="shared" si="82"/>
        <v/>
      </c>
      <c r="L458" s="32" t="str">
        <f>IF(F458="",IF(I458="","",-(I458*P458)),(F458-I458)*P458)</f>
        <v/>
      </c>
      <c r="M458" s="33" t="str">
        <f t="shared" si="86"/>
        <v/>
      </c>
      <c r="N458" s="34"/>
      <c r="O458" s="35" t="str">
        <f>IF(P458=$X$30,"","○")</f>
        <v/>
      </c>
      <c r="P458" s="36">
        <v>37.299999999999997</v>
      </c>
      <c r="Q458" s="37" t="s">
        <v>40</v>
      </c>
      <c r="R458" s="38" t="str">
        <f>IF(S458=$Z$30,"","○")</f>
        <v/>
      </c>
      <c r="S458" s="36">
        <v>2.0899999999999998E-2</v>
      </c>
      <c r="T458" s="40" t="s">
        <v>30</v>
      </c>
    </row>
    <row r="459" spans="1:23" ht="15" customHeight="1">
      <c r="A459" s="207"/>
      <c r="B459" s="219" t="s">
        <v>63</v>
      </c>
      <c r="C459" s="219"/>
      <c r="D459" s="219"/>
      <c r="E459" s="219"/>
      <c r="F459" s="28"/>
      <c r="G459" s="29" t="s">
        <v>46</v>
      </c>
      <c r="H459" s="30" t="str">
        <f t="shared" si="81"/>
        <v/>
      </c>
      <c r="I459" s="31"/>
      <c r="J459" s="29" t="s">
        <v>46</v>
      </c>
      <c r="K459" s="32" t="str">
        <f t="shared" si="82"/>
        <v/>
      </c>
      <c r="L459" s="32" t="str">
        <f t="shared" ref="L459:L462" si="87">IF(F459="",IF(I459="","",-(I459*P459)),(F459-I459)*P459)</f>
        <v/>
      </c>
      <c r="M459" s="33" t="str">
        <f t="shared" si="86"/>
        <v/>
      </c>
      <c r="N459" s="34"/>
      <c r="O459" s="35" t="str">
        <f>IF(P459=$X$31,"","○")</f>
        <v/>
      </c>
      <c r="P459" s="36">
        <v>18.399999999999999</v>
      </c>
      <c r="Q459" s="37" t="s">
        <v>47</v>
      </c>
      <c r="R459" s="38" t="str">
        <f>IF(S459=$Z$31,"","○")</f>
        <v/>
      </c>
      <c r="S459" s="49">
        <v>1.09E-2</v>
      </c>
      <c r="T459" s="40" t="s">
        <v>30</v>
      </c>
    </row>
    <row r="460" spans="1:23" ht="15" customHeight="1">
      <c r="A460" s="207"/>
      <c r="B460" s="219" t="s">
        <v>64</v>
      </c>
      <c r="C460" s="219"/>
      <c r="D460" s="219"/>
      <c r="E460" s="219"/>
      <c r="F460" s="28"/>
      <c r="G460" s="29" t="s">
        <v>46</v>
      </c>
      <c r="H460" s="30" t="str">
        <f t="shared" si="81"/>
        <v/>
      </c>
      <c r="I460" s="31"/>
      <c r="J460" s="29" t="s">
        <v>46</v>
      </c>
      <c r="K460" s="32" t="str">
        <f t="shared" si="82"/>
        <v/>
      </c>
      <c r="L460" s="32" t="str">
        <f t="shared" si="87"/>
        <v/>
      </c>
      <c r="M460" s="33" t="str">
        <f t="shared" si="86"/>
        <v/>
      </c>
      <c r="N460" s="34"/>
      <c r="O460" s="35" t="str">
        <f>IF(P460=$X$32,"","○")</f>
        <v/>
      </c>
      <c r="P460" s="36">
        <v>3.23</v>
      </c>
      <c r="Q460" s="37" t="s">
        <v>47</v>
      </c>
      <c r="R460" s="38" t="str">
        <f>IF(S460=$Z$33,"","○")</f>
        <v/>
      </c>
      <c r="S460" s="36">
        <v>2.64E-2</v>
      </c>
      <c r="T460" s="40" t="s">
        <v>30</v>
      </c>
    </row>
    <row r="461" spans="1:23" ht="15" customHeight="1">
      <c r="A461" s="207"/>
      <c r="B461" s="219" t="s">
        <v>65</v>
      </c>
      <c r="C461" s="219"/>
      <c r="D461" s="219"/>
      <c r="E461" s="219"/>
      <c r="F461" s="28"/>
      <c r="G461" s="29" t="s">
        <v>46</v>
      </c>
      <c r="H461" s="30" t="str">
        <f t="shared" si="81"/>
        <v/>
      </c>
      <c r="I461" s="31"/>
      <c r="J461" s="29" t="s">
        <v>46</v>
      </c>
      <c r="K461" s="32" t="str">
        <f t="shared" si="82"/>
        <v/>
      </c>
      <c r="L461" s="32" t="str">
        <f t="shared" si="87"/>
        <v/>
      </c>
      <c r="M461" s="33" t="str">
        <f t="shared" si="86"/>
        <v/>
      </c>
      <c r="N461" s="34"/>
      <c r="O461" s="35" t="str">
        <f>IF(P461=$X$33,"","○")</f>
        <v/>
      </c>
      <c r="P461" s="36">
        <v>3.45</v>
      </c>
      <c r="Q461" s="37" t="s">
        <v>47</v>
      </c>
      <c r="R461" s="38" t="str">
        <f>IF(S461=$Z$33,"","○")</f>
        <v/>
      </c>
      <c r="S461" s="36">
        <v>2.64E-2</v>
      </c>
      <c r="T461" s="40" t="s">
        <v>30</v>
      </c>
      <c r="U461" s="51"/>
    </row>
    <row r="462" spans="1:23" ht="15" customHeight="1" thickBot="1">
      <c r="A462" s="207"/>
      <c r="B462" s="219" t="s">
        <v>66</v>
      </c>
      <c r="C462" s="219"/>
      <c r="D462" s="219"/>
      <c r="E462" s="219"/>
      <c r="F462" s="28"/>
      <c r="G462" s="29" t="s">
        <v>46</v>
      </c>
      <c r="H462" s="30" t="str">
        <f t="shared" si="81"/>
        <v/>
      </c>
      <c r="I462" s="31"/>
      <c r="J462" s="29" t="s">
        <v>46</v>
      </c>
      <c r="K462" s="32" t="str">
        <f t="shared" si="82"/>
        <v/>
      </c>
      <c r="L462" s="32" t="str">
        <f t="shared" si="87"/>
        <v/>
      </c>
      <c r="M462" s="33" t="str">
        <f t="shared" si="86"/>
        <v/>
      </c>
      <c r="N462" s="34"/>
      <c r="O462" s="35" t="str">
        <f>IF(P462=$X$34,"","○")</f>
        <v/>
      </c>
      <c r="P462" s="52">
        <v>7.53</v>
      </c>
      <c r="Q462" s="37" t="s">
        <v>47</v>
      </c>
      <c r="R462" s="53" t="str">
        <f>IF(S462=$Z$34,"","○")</f>
        <v/>
      </c>
      <c r="S462" s="54">
        <v>4.2000000000000003E-2</v>
      </c>
      <c r="T462" s="40" t="s">
        <v>30</v>
      </c>
      <c r="U462" s="55"/>
      <c r="V462" s="55"/>
      <c r="W462" s="56"/>
    </row>
    <row r="463" spans="1:23" ht="15" customHeight="1">
      <c r="A463" s="207"/>
      <c r="B463" s="228" t="s">
        <v>67</v>
      </c>
      <c r="C463" s="369"/>
      <c r="D463" s="370"/>
      <c r="E463" s="371"/>
      <c r="F463" s="28"/>
      <c r="G463" s="58"/>
      <c r="H463" s="30" t="str">
        <f t="shared" si="81"/>
        <v/>
      </c>
      <c r="I463" s="31"/>
      <c r="J463" s="58"/>
      <c r="K463" s="32" t="str">
        <f>IF(I463="","",I463*P463)</f>
        <v/>
      </c>
      <c r="L463" s="32" t="str">
        <f>IF(F463="",IF(I463="","",-(I463*P463)),(F463-I463)*P463)</f>
        <v/>
      </c>
      <c r="M463" s="33" t="str">
        <f>IF(L463="","",L463*S463*44/12)</f>
        <v/>
      </c>
      <c r="N463" s="34"/>
      <c r="O463" s="59"/>
      <c r="P463" s="60"/>
      <c r="Q463" s="61"/>
      <c r="R463" s="62"/>
      <c r="S463" s="60"/>
      <c r="T463" s="61"/>
      <c r="U463" s="63"/>
      <c r="V463" s="56"/>
    </row>
    <row r="464" spans="1:23" ht="15" customHeight="1" thickBot="1">
      <c r="A464" s="207"/>
      <c r="B464" s="229"/>
      <c r="C464" s="369"/>
      <c r="D464" s="370"/>
      <c r="E464" s="371"/>
      <c r="F464" s="28"/>
      <c r="G464" s="58"/>
      <c r="H464" s="30" t="str">
        <f t="shared" si="81"/>
        <v/>
      </c>
      <c r="I464" s="31"/>
      <c r="J464" s="58"/>
      <c r="K464" s="32" t="str">
        <f>IF(I464="","",I464*P464)</f>
        <v/>
      </c>
      <c r="L464" s="32" t="str">
        <f>IF(F464="",IF(I464="","",-(I464*P464)),(F464-I464)*P464)</f>
        <v/>
      </c>
      <c r="M464" s="33" t="str">
        <f>IF(L464="","",L464*S464*44/12)</f>
        <v/>
      </c>
      <c r="N464" s="34"/>
      <c r="O464" s="56"/>
      <c r="P464" s="67"/>
      <c r="Q464" s="68"/>
      <c r="R464" s="65"/>
      <c r="S464" s="67"/>
      <c r="T464" s="69"/>
    </row>
    <row r="465" spans="1:23" ht="15" customHeight="1" thickTop="1">
      <c r="A465" s="207"/>
      <c r="B465" s="201" t="s">
        <v>68</v>
      </c>
      <c r="C465" s="201"/>
      <c r="D465" s="201"/>
      <c r="E465" s="201"/>
      <c r="F465" s="201"/>
      <c r="G465" s="201"/>
      <c r="H465" s="201"/>
      <c r="I465" s="201"/>
      <c r="J465" s="201"/>
      <c r="K465" s="201"/>
      <c r="L465" s="201"/>
      <c r="M465" s="71" t="str">
        <f>IF(SUM(M436:M464)=0,"",SUM(M436:M464))</f>
        <v/>
      </c>
      <c r="N465" s="34"/>
      <c r="O465" s="56"/>
      <c r="P465" s="65"/>
      <c r="Q465" s="15"/>
      <c r="R465" s="65"/>
      <c r="S465" s="72"/>
      <c r="T465" s="73"/>
      <c r="U465" s="56"/>
      <c r="V465" s="56"/>
    </row>
    <row r="466" spans="1:23" ht="15" customHeight="1">
      <c r="A466" s="207"/>
      <c r="B466" s="230"/>
      <c r="C466" s="231"/>
      <c r="D466" s="231"/>
      <c r="E466" s="232"/>
      <c r="F466" s="201" t="s">
        <v>5</v>
      </c>
      <c r="G466" s="201"/>
      <c r="H466" s="201"/>
      <c r="I466" s="202" t="s">
        <v>6</v>
      </c>
      <c r="J466" s="202"/>
      <c r="K466" s="202"/>
      <c r="L466" s="203" t="s">
        <v>69</v>
      </c>
      <c r="M466" s="220" t="s">
        <v>8</v>
      </c>
      <c r="N466" s="34"/>
      <c r="O466" s="56"/>
      <c r="P466" s="74"/>
      <c r="Q466" s="75"/>
      <c r="R466" s="65"/>
      <c r="S466" s="74"/>
      <c r="T466" s="75"/>
    </row>
    <row r="467" spans="1:23" ht="15" customHeight="1" thickBot="1">
      <c r="A467" s="207"/>
      <c r="B467" s="233"/>
      <c r="C467" s="234"/>
      <c r="D467" s="234"/>
      <c r="E467" s="235"/>
      <c r="F467" s="23" t="s">
        <v>12</v>
      </c>
      <c r="G467" s="222" t="s">
        <v>70</v>
      </c>
      <c r="H467" s="224"/>
      <c r="I467" s="23" t="s">
        <v>12</v>
      </c>
      <c r="J467" s="222" t="s">
        <v>70</v>
      </c>
      <c r="K467" s="224"/>
      <c r="L467" s="204"/>
      <c r="M467" s="221"/>
      <c r="N467" s="34"/>
      <c r="O467" s="56"/>
      <c r="P467" s="74"/>
      <c r="Q467" s="75"/>
      <c r="R467" s="65"/>
      <c r="S467" s="74"/>
      <c r="T467" s="75"/>
    </row>
    <row r="468" spans="1:23" ht="15" customHeight="1" thickTop="1" thickBot="1">
      <c r="A468" s="207"/>
      <c r="B468" s="236"/>
      <c r="C468" s="237"/>
      <c r="D468" s="237"/>
      <c r="E468" s="238"/>
      <c r="F468" s="25" t="s">
        <v>16</v>
      </c>
      <c r="G468" s="223"/>
      <c r="H468" s="225"/>
      <c r="I468" s="25" t="s">
        <v>18</v>
      </c>
      <c r="J468" s="223"/>
      <c r="K468" s="225"/>
      <c r="L468" s="76" t="s">
        <v>71</v>
      </c>
      <c r="M468" s="26" t="s">
        <v>21</v>
      </c>
      <c r="N468" s="34"/>
      <c r="O468" s="77" t="s">
        <v>72</v>
      </c>
      <c r="P468" s="74"/>
      <c r="Q468" s="15"/>
      <c r="R468" s="65"/>
      <c r="S468" s="74"/>
      <c r="T468" s="75"/>
      <c r="U468" s="226" t="s">
        <v>73</v>
      </c>
      <c r="V468" s="227"/>
      <c r="W468" s="78"/>
    </row>
    <row r="469" spans="1:23" ht="15" customHeight="1" thickTop="1" thickBot="1">
      <c r="A469" s="207"/>
      <c r="B469" s="239" t="s">
        <v>74</v>
      </c>
      <c r="C469" s="240"/>
      <c r="D469" s="240"/>
      <c r="E469" s="241"/>
      <c r="F469" s="28"/>
      <c r="G469" s="29" t="s">
        <v>46</v>
      </c>
      <c r="H469" s="79"/>
      <c r="I469" s="31"/>
      <c r="J469" s="29" t="s">
        <v>46</v>
      </c>
      <c r="K469" s="80"/>
      <c r="L469" s="32" t="str">
        <f>IF(F469="",IF(I469="","",F469-I469),F469-I469)</f>
        <v/>
      </c>
      <c r="M469" s="33" t="str">
        <f>IF(L469="","",L469*S469)</f>
        <v/>
      </c>
      <c r="N469" s="34"/>
      <c r="O469" s="56"/>
      <c r="P469" s="74"/>
      <c r="Q469" s="75"/>
      <c r="R469" s="38"/>
      <c r="S469" s="81"/>
      <c r="T469" s="82" t="s">
        <v>75</v>
      </c>
      <c r="U469" s="242"/>
      <c r="V469" s="243"/>
    </row>
    <row r="470" spans="1:23" ht="15" customHeight="1" thickTop="1">
      <c r="A470" s="207"/>
      <c r="B470" s="201" t="s">
        <v>76</v>
      </c>
      <c r="C470" s="201"/>
      <c r="D470" s="201"/>
      <c r="E470" s="201"/>
      <c r="F470" s="201"/>
      <c r="G470" s="201"/>
      <c r="H470" s="201"/>
      <c r="I470" s="201"/>
      <c r="J470" s="201"/>
      <c r="K470" s="201"/>
      <c r="L470" s="201"/>
      <c r="M470" s="71" t="str">
        <f>IF(M469=0,"",M469)</f>
        <v/>
      </c>
      <c r="N470" s="34"/>
      <c r="O470" s="11" t="s">
        <v>150</v>
      </c>
      <c r="P470" s="65"/>
      <c r="Q470" s="15"/>
      <c r="R470" s="83"/>
      <c r="S470" s="84"/>
      <c r="T470" s="85"/>
      <c r="U470" s="86"/>
      <c r="V470" s="86"/>
    </row>
    <row r="471" spans="1:23">
      <c r="A471" s="244" t="s">
        <v>77</v>
      </c>
      <c r="B471" s="246"/>
      <c r="C471" s="247"/>
      <c r="D471" s="247"/>
      <c r="E471" s="248"/>
      <c r="F471" s="201" t="s">
        <v>5</v>
      </c>
      <c r="G471" s="201"/>
      <c r="H471" s="201"/>
      <c r="I471" s="202" t="s">
        <v>6</v>
      </c>
      <c r="J471" s="202"/>
      <c r="K471" s="202"/>
      <c r="L471" s="203" t="s">
        <v>7</v>
      </c>
      <c r="M471" s="203" t="s">
        <v>8</v>
      </c>
      <c r="N471" s="22"/>
      <c r="O471" s="205" t="s">
        <v>9</v>
      </c>
      <c r="P471" s="212" t="s">
        <v>10</v>
      </c>
      <c r="Q471" s="212"/>
      <c r="R471" s="205" t="s">
        <v>9</v>
      </c>
      <c r="S471" s="212" t="s">
        <v>11</v>
      </c>
      <c r="T471" s="212"/>
    </row>
    <row r="472" spans="1:23">
      <c r="A472" s="245"/>
      <c r="B472" s="249"/>
      <c r="C472" s="250"/>
      <c r="D472" s="250"/>
      <c r="E472" s="251"/>
      <c r="F472" s="23" t="s">
        <v>12</v>
      </c>
      <c r="G472" s="201" t="s">
        <v>13</v>
      </c>
      <c r="H472" s="23" t="s">
        <v>14</v>
      </c>
      <c r="I472" s="23" t="s">
        <v>12</v>
      </c>
      <c r="J472" s="201" t="s">
        <v>13</v>
      </c>
      <c r="K472" s="23" t="s">
        <v>14</v>
      </c>
      <c r="L472" s="204"/>
      <c r="M472" s="204"/>
      <c r="N472" s="22"/>
      <c r="O472" s="211"/>
      <c r="P472" s="24" t="s">
        <v>12</v>
      </c>
      <c r="Q472" s="213" t="s">
        <v>15</v>
      </c>
      <c r="R472" s="211"/>
      <c r="S472" s="205" t="s">
        <v>12</v>
      </c>
      <c r="T472" s="214" t="s">
        <v>13</v>
      </c>
    </row>
    <row r="473" spans="1:23">
      <c r="A473" s="245"/>
      <c r="B473" s="252"/>
      <c r="C473" s="253"/>
      <c r="D473" s="253"/>
      <c r="E473" s="254"/>
      <c r="F473" s="25" t="s">
        <v>16</v>
      </c>
      <c r="G473" s="201"/>
      <c r="H473" s="25" t="s">
        <v>17</v>
      </c>
      <c r="I473" s="25" t="s">
        <v>18</v>
      </c>
      <c r="J473" s="201"/>
      <c r="K473" s="25" t="s">
        <v>19</v>
      </c>
      <c r="L473" s="26" t="s">
        <v>20</v>
      </c>
      <c r="M473" s="26" t="s">
        <v>21</v>
      </c>
      <c r="N473" s="22"/>
      <c r="O473" s="206"/>
      <c r="P473" s="27" t="s">
        <v>22</v>
      </c>
      <c r="Q473" s="213"/>
      <c r="R473" s="206"/>
      <c r="S473" s="206"/>
      <c r="T473" s="215"/>
    </row>
    <row r="474" spans="1:23" ht="15" customHeight="1">
      <c r="A474" s="245"/>
      <c r="B474" s="208" t="s">
        <v>78</v>
      </c>
      <c r="C474" s="209"/>
      <c r="D474" s="209"/>
      <c r="E474" s="210"/>
      <c r="F474" s="28"/>
      <c r="G474" s="29" t="s">
        <v>39</v>
      </c>
      <c r="H474" s="32" t="str">
        <f t="shared" ref="H474:H492" si="88">IF(F474="","",F474*P474)</f>
        <v/>
      </c>
      <c r="I474" s="28"/>
      <c r="J474" s="29" t="s">
        <v>39</v>
      </c>
      <c r="K474" s="32" t="str">
        <f t="shared" ref="K474:K475" si="89">IF(I474="","",I474*P474)</f>
        <v/>
      </c>
      <c r="L474" s="32" t="str">
        <f>IF(F474="",IF(I474="","",-(I474*P474)),(F474-I474)*P474)</f>
        <v/>
      </c>
      <c r="M474" s="33" t="str">
        <f>IF(L474="","",L474*S474*44/12)</f>
        <v/>
      </c>
      <c r="N474" s="34"/>
      <c r="O474" s="35" t="str">
        <f>IF(P474=$X$46,"","○")</f>
        <v/>
      </c>
      <c r="P474" s="36">
        <v>13.6</v>
      </c>
      <c r="Q474" s="37" t="s">
        <v>40</v>
      </c>
      <c r="R474" s="38"/>
      <c r="S474" s="88">
        <v>0</v>
      </c>
      <c r="T474" s="40" t="s">
        <v>27</v>
      </c>
    </row>
    <row r="475" spans="1:23" ht="15" customHeight="1">
      <c r="A475" s="245"/>
      <c r="B475" s="208" t="s">
        <v>79</v>
      </c>
      <c r="C475" s="209"/>
      <c r="D475" s="209"/>
      <c r="E475" s="210"/>
      <c r="F475" s="28"/>
      <c r="G475" s="29" t="s">
        <v>39</v>
      </c>
      <c r="H475" s="32" t="str">
        <f t="shared" si="88"/>
        <v/>
      </c>
      <c r="I475" s="28"/>
      <c r="J475" s="29" t="s">
        <v>39</v>
      </c>
      <c r="K475" s="32" t="str">
        <f t="shared" si="89"/>
        <v/>
      </c>
      <c r="L475" s="32" t="str">
        <f t="shared" ref="L475" si="90">IF(F475="",IF(I475="","",-(I475*P475)),(F475-I475)*P475)</f>
        <v/>
      </c>
      <c r="M475" s="33" t="str">
        <f t="shared" ref="M475:M485" si="91">IF(L475="","",L475*S475*44/12)</f>
        <v/>
      </c>
      <c r="N475" s="34"/>
      <c r="O475" s="35" t="str">
        <f>IF(P475=$X$47,"","○")</f>
        <v/>
      </c>
      <c r="P475" s="36">
        <v>13.2</v>
      </c>
      <c r="Q475" s="37" t="s">
        <v>40</v>
      </c>
      <c r="R475" s="38"/>
      <c r="S475" s="88">
        <v>0</v>
      </c>
      <c r="T475" s="40" t="s">
        <v>30</v>
      </c>
    </row>
    <row r="476" spans="1:23" ht="15" customHeight="1">
      <c r="A476" s="245"/>
      <c r="B476" s="208" t="s">
        <v>80</v>
      </c>
      <c r="C476" s="209"/>
      <c r="D476" s="209"/>
      <c r="E476" s="210"/>
      <c r="F476" s="28"/>
      <c r="G476" s="29" t="s">
        <v>39</v>
      </c>
      <c r="H476" s="32" t="str">
        <f t="shared" si="88"/>
        <v/>
      </c>
      <c r="I476" s="28"/>
      <c r="J476" s="29" t="s">
        <v>39</v>
      </c>
      <c r="K476" s="32" t="str">
        <f>IF(I476="","",I476*P476)</f>
        <v/>
      </c>
      <c r="L476" s="32" t="str">
        <f>IF(F476="",IF(I476="","",-(I476*P476)),(F476-I476)*P476)</f>
        <v/>
      </c>
      <c r="M476" s="33" t="str">
        <f t="shared" si="91"/>
        <v/>
      </c>
      <c r="N476" s="34"/>
      <c r="O476" s="35" t="str">
        <f>IF(P476=$X$48,"","○")</f>
        <v/>
      </c>
      <c r="P476" s="36">
        <v>17.100000000000001</v>
      </c>
      <c r="Q476" s="37" t="s">
        <v>40</v>
      </c>
      <c r="R476" s="38"/>
      <c r="S476" s="88">
        <v>0</v>
      </c>
      <c r="T476" s="40" t="s">
        <v>30</v>
      </c>
    </row>
    <row r="477" spans="1:23" ht="15" customHeight="1">
      <c r="A477" s="245"/>
      <c r="B477" s="208" t="s">
        <v>81</v>
      </c>
      <c r="C477" s="209"/>
      <c r="D477" s="209"/>
      <c r="E477" s="210"/>
      <c r="F477" s="28"/>
      <c r="G477" s="29" t="s">
        <v>25</v>
      </c>
      <c r="H477" s="32" t="str">
        <f t="shared" si="88"/>
        <v/>
      </c>
      <c r="I477" s="28"/>
      <c r="J477" s="29" t="s">
        <v>25</v>
      </c>
      <c r="K477" s="32" t="str">
        <f t="shared" ref="K477:K492" si="92">IF(I477="","",I477*P477)</f>
        <v/>
      </c>
      <c r="L477" s="32" t="str">
        <f t="shared" ref="L477" si="93">IF(F477="",IF(I477="","",-(I477*P477)),(F477-I477)*P477)</f>
        <v/>
      </c>
      <c r="M477" s="33" t="str">
        <f t="shared" si="91"/>
        <v/>
      </c>
      <c r="N477" s="34"/>
      <c r="O477" s="35" t="str">
        <f>IF(P477=$X$49,"","○")</f>
        <v/>
      </c>
      <c r="P477" s="36">
        <v>23.4</v>
      </c>
      <c r="Q477" s="37" t="s">
        <v>26</v>
      </c>
      <c r="R477" s="38"/>
      <c r="S477" s="88">
        <v>0</v>
      </c>
      <c r="T477" s="40" t="s">
        <v>30</v>
      </c>
    </row>
    <row r="478" spans="1:23" ht="15" customHeight="1">
      <c r="A478" s="245"/>
      <c r="B478" s="208" t="s">
        <v>82</v>
      </c>
      <c r="C478" s="209"/>
      <c r="D478" s="209"/>
      <c r="E478" s="210"/>
      <c r="F478" s="28"/>
      <c r="G478" s="29" t="s">
        <v>25</v>
      </c>
      <c r="H478" s="32" t="str">
        <f t="shared" si="88"/>
        <v/>
      </c>
      <c r="I478" s="28"/>
      <c r="J478" s="29" t="s">
        <v>25</v>
      </c>
      <c r="K478" s="32" t="str">
        <f t="shared" si="92"/>
        <v/>
      </c>
      <c r="L478" s="32" t="str">
        <f>IF(F478="",IF(I478="","",-(I478*P478)),(F478-I478)*P478)</f>
        <v/>
      </c>
      <c r="M478" s="33" t="str">
        <f t="shared" si="91"/>
        <v/>
      </c>
      <c r="N478" s="34"/>
      <c r="O478" s="35" t="str">
        <f>IF(P478=$X$50,"","○")</f>
        <v/>
      </c>
      <c r="P478" s="36">
        <v>35.6</v>
      </c>
      <c r="Q478" s="37" t="s">
        <v>26</v>
      </c>
      <c r="R478" s="38"/>
      <c r="S478" s="88">
        <v>0</v>
      </c>
      <c r="T478" s="40" t="s">
        <v>30</v>
      </c>
    </row>
    <row r="479" spans="1:23" ht="15" customHeight="1">
      <c r="A479" s="245"/>
      <c r="B479" s="208" t="s">
        <v>83</v>
      </c>
      <c r="C479" s="209"/>
      <c r="D479" s="209"/>
      <c r="E479" s="210"/>
      <c r="F479" s="28"/>
      <c r="G479" s="29" t="s">
        <v>46</v>
      </c>
      <c r="H479" s="32" t="str">
        <f t="shared" si="88"/>
        <v/>
      </c>
      <c r="I479" s="28"/>
      <c r="J479" s="29" t="s">
        <v>46</v>
      </c>
      <c r="K479" s="32" t="str">
        <f t="shared" si="92"/>
        <v/>
      </c>
      <c r="L479" s="32" t="str">
        <f t="shared" ref="L479:L484" si="94">IF(F479="",IF(I479="","",-(I479*P479)),(F479-I479)*P479)</f>
        <v/>
      </c>
      <c r="M479" s="33" t="str">
        <f t="shared" si="91"/>
        <v/>
      </c>
      <c r="N479" s="34"/>
      <c r="O479" s="35" t="str">
        <f>IF(P479=$X$51,"","○")</f>
        <v/>
      </c>
      <c r="P479" s="36">
        <v>21.2</v>
      </c>
      <c r="Q479" s="37" t="s">
        <v>47</v>
      </c>
      <c r="R479" s="38"/>
      <c r="S479" s="88">
        <v>0</v>
      </c>
      <c r="T479" s="40" t="s">
        <v>30</v>
      </c>
    </row>
    <row r="480" spans="1:23" ht="15" customHeight="1">
      <c r="A480" s="245"/>
      <c r="B480" s="208" t="s">
        <v>84</v>
      </c>
      <c r="C480" s="209"/>
      <c r="D480" s="209"/>
      <c r="E480" s="210"/>
      <c r="F480" s="28"/>
      <c r="G480" s="29" t="s">
        <v>39</v>
      </c>
      <c r="H480" s="32" t="str">
        <f t="shared" si="88"/>
        <v/>
      </c>
      <c r="I480" s="28"/>
      <c r="J480" s="29" t="s">
        <v>39</v>
      </c>
      <c r="K480" s="32" t="str">
        <f t="shared" si="92"/>
        <v/>
      </c>
      <c r="L480" s="32" t="str">
        <f t="shared" si="94"/>
        <v/>
      </c>
      <c r="M480" s="33" t="str">
        <f t="shared" si="91"/>
        <v/>
      </c>
      <c r="N480" s="34"/>
      <c r="O480" s="35" t="str">
        <f>IF(P480=$X$52,"","○")</f>
        <v/>
      </c>
      <c r="P480" s="36">
        <v>13.2</v>
      </c>
      <c r="Q480" s="37" t="s">
        <v>40</v>
      </c>
      <c r="R480" s="38"/>
      <c r="S480" s="88">
        <v>0</v>
      </c>
      <c r="T480" s="40" t="s">
        <v>30</v>
      </c>
    </row>
    <row r="481" spans="1:23" ht="15" customHeight="1">
      <c r="A481" s="245"/>
      <c r="B481" s="208" t="s">
        <v>85</v>
      </c>
      <c r="C481" s="209"/>
      <c r="D481" s="209"/>
      <c r="E481" s="210"/>
      <c r="F481" s="28"/>
      <c r="G481" s="29" t="s">
        <v>39</v>
      </c>
      <c r="H481" s="32" t="str">
        <f t="shared" si="88"/>
        <v/>
      </c>
      <c r="I481" s="28"/>
      <c r="J481" s="29" t="s">
        <v>39</v>
      </c>
      <c r="K481" s="32" t="str">
        <f t="shared" si="92"/>
        <v/>
      </c>
      <c r="L481" s="32" t="str">
        <f t="shared" si="94"/>
        <v/>
      </c>
      <c r="M481" s="33" t="str">
        <f t="shared" si="91"/>
        <v/>
      </c>
      <c r="N481" s="34"/>
      <c r="O481" s="35" t="str">
        <f>IF(P481=$X$53,"","○")</f>
        <v/>
      </c>
      <c r="P481" s="45">
        <v>18</v>
      </c>
      <c r="Q481" s="37" t="s">
        <v>40</v>
      </c>
      <c r="R481" s="38" t="str">
        <f>IF(S481=$Z$53,"","○")</f>
        <v/>
      </c>
      <c r="S481" s="90">
        <v>1.6199999999999999E-2</v>
      </c>
      <c r="T481" s="40" t="s">
        <v>30</v>
      </c>
    </row>
    <row r="482" spans="1:23" ht="15" customHeight="1">
      <c r="A482" s="245"/>
      <c r="B482" s="208" t="s">
        <v>86</v>
      </c>
      <c r="C482" s="209"/>
      <c r="D482" s="209"/>
      <c r="E482" s="210"/>
      <c r="F482" s="28"/>
      <c r="G482" s="29" t="s">
        <v>39</v>
      </c>
      <c r="H482" s="32" t="str">
        <f t="shared" si="88"/>
        <v/>
      </c>
      <c r="I482" s="28"/>
      <c r="J482" s="29" t="s">
        <v>39</v>
      </c>
      <c r="K482" s="32" t="str">
        <f t="shared" si="92"/>
        <v/>
      </c>
      <c r="L482" s="32" t="str">
        <f t="shared" si="94"/>
        <v/>
      </c>
      <c r="M482" s="33" t="str">
        <f t="shared" si="91"/>
        <v/>
      </c>
      <c r="N482" s="34"/>
      <c r="O482" s="35" t="str">
        <f>IF(P482=$X$54,"","○")</f>
        <v/>
      </c>
      <c r="P482" s="36">
        <v>26.9</v>
      </c>
      <c r="Q482" s="37" t="s">
        <v>40</v>
      </c>
      <c r="R482" s="38" t="str">
        <f>IF(S482=$Z$54,"","○")</f>
        <v/>
      </c>
      <c r="S482" s="90">
        <v>1.66E-2</v>
      </c>
      <c r="T482" s="40" t="s">
        <v>30</v>
      </c>
    </row>
    <row r="483" spans="1:23" ht="15" customHeight="1">
      <c r="A483" s="245"/>
      <c r="B483" s="208" t="s">
        <v>87</v>
      </c>
      <c r="C483" s="209"/>
      <c r="D483" s="209"/>
      <c r="E483" s="210"/>
      <c r="F483" s="28"/>
      <c r="G483" s="29" t="s">
        <v>39</v>
      </c>
      <c r="H483" s="32" t="str">
        <f t="shared" si="88"/>
        <v/>
      </c>
      <c r="I483" s="28"/>
      <c r="J483" s="29" t="s">
        <v>39</v>
      </c>
      <c r="K483" s="32" t="str">
        <f t="shared" si="92"/>
        <v/>
      </c>
      <c r="L483" s="32" t="str">
        <f t="shared" si="94"/>
        <v/>
      </c>
      <c r="M483" s="33" t="str">
        <f t="shared" si="91"/>
        <v/>
      </c>
      <c r="N483" s="34"/>
      <c r="O483" s="35" t="str">
        <f>IF(P483=$X$55,"","○")</f>
        <v/>
      </c>
      <c r="P483" s="36">
        <v>33.200000000000003</v>
      </c>
      <c r="Q483" s="37" t="s">
        <v>40</v>
      </c>
      <c r="R483" s="38" t="str">
        <f>IF(S483=$Z$55,"","○")</f>
        <v/>
      </c>
      <c r="S483" s="90">
        <v>1.35E-2</v>
      </c>
      <c r="T483" s="40" t="s">
        <v>30</v>
      </c>
    </row>
    <row r="484" spans="1:23" ht="15" customHeight="1">
      <c r="A484" s="245"/>
      <c r="B484" s="255" t="s">
        <v>88</v>
      </c>
      <c r="C484" s="256"/>
      <c r="D484" s="256"/>
      <c r="E484" s="257"/>
      <c r="F484" s="28"/>
      <c r="G484" s="29" t="s">
        <v>39</v>
      </c>
      <c r="H484" s="32" t="str">
        <f t="shared" si="88"/>
        <v/>
      </c>
      <c r="I484" s="28"/>
      <c r="J484" s="29" t="s">
        <v>39</v>
      </c>
      <c r="K484" s="32" t="str">
        <f t="shared" si="92"/>
        <v/>
      </c>
      <c r="L484" s="32" t="str">
        <f t="shared" si="94"/>
        <v/>
      </c>
      <c r="M484" s="33" t="str">
        <f t="shared" si="91"/>
        <v/>
      </c>
      <c r="N484" s="34"/>
      <c r="O484" s="35" t="str">
        <f>IF(P484=$X$56,"","○")</f>
        <v/>
      </c>
      <c r="P484" s="36">
        <v>29.3</v>
      </c>
      <c r="Q484" s="37" t="s">
        <v>40</v>
      </c>
      <c r="R484" s="38" t="str">
        <f>IF(S484=$Z$56,"","○")</f>
        <v/>
      </c>
      <c r="S484" s="90">
        <v>2.5700000000000001E-2</v>
      </c>
      <c r="T484" s="40" t="s">
        <v>27</v>
      </c>
    </row>
    <row r="485" spans="1:23" ht="15" customHeight="1">
      <c r="A485" s="245"/>
      <c r="B485" s="255" t="s">
        <v>89</v>
      </c>
      <c r="C485" s="256"/>
      <c r="D485" s="256"/>
      <c r="E485" s="257"/>
      <c r="F485" s="28"/>
      <c r="G485" s="29" t="s">
        <v>39</v>
      </c>
      <c r="H485" s="32" t="str">
        <f t="shared" si="88"/>
        <v/>
      </c>
      <c r="I485" s="28"/>
      <c r="J485" s="29" t="s">
        <v>39</v>
      </c>
      <c r="K485" s="32" t="str">
        <f t="shared" si="92"/>
        <v/>
      </c>
      <c r="L485" s="32" t="str">
        <f>IF(F485="",IF(I485="","",-(I485*P485)),(F485-I485)*P485)</f>
        <v/>
      </c>
      <c r="M485" s="33" t="str">
        <f t="shared" si="91"/>
        <v/>
      </c>
      <c r="N485" s="34"/>
      <c r="O485" s="35" t="str">
        <f>IF(P485=$X$57,"","○")</f>
        <v/>
      </c>
      <c r="P485" s="36">
        <v>29.3</v>
      </c>
      <c r="Q485" s="37" t="s">
        <v>40</v>
      </c>
      <c r="R485" s="38" t="str">
        <f>IF(S485=$Z$57,"","○")</f>
        <v/>
      </c>
      <c r="S485" s="90">
        <v>2.3900000000000001E-2</v>
      </c>
      <c r="T485" s="40" t="s">
        <v>27</v>
      </c>
    </row>
    <row r="486" spans="1:23" ht="15" customHeight="1">
      <c r="A486" s="245"/>
      <c r="B486" s="208" t="s">
        <v>90</v>
      </c>
      <c r="C486" s="209"/>
      <c r="D486" s="209"/>
      <c r="E486" s="210"/>
      <c r="F486" s="28"/>
      <c r="G486" s="29" t="s">
        <v>25</v>
      </c>
      <c r="H486" s="32" t="str">
        <f t="shared" si="88"/>
        <v/>
      </c>
      <c r="I486" s="28"/>
      <c r="J486" s="29" t="s">
        <v>25</v>
      </c>
      <c r="K486" s="32" t="str">
        <f t="shared" si="92"/>
        <v/>
      </c>
      <c r="L486" s="32" t="str">
        <f t="shared" ref="L486" si="95">IF(F486="",IF(I486="","",-(I486*P486)),(F486-I486)*P486)</f>
        <v/>
      </c>
      <c r="M486" s="33" t="str">
        <f>IF(L486="","",L486*S486*44/12)</f>
        <v/>
      </c>
      <c r="N486" s="34"/>
      <c r="O486" s="35" t="str">
        <f>IF(P486=$X$58,"","○")</f>
        <v/>
      </c>
      <c r="P486" s="36">
        <v>40.200000000000003</v>
      </c>
      <c r="Q486" s="37" t="s">
        <v>26</v>
      </c>
      <c r="R486" s="38" t="str">
        <f>IF(S486=$Z$58,"","○")</f>
        <v/>
      </c>
      <c r="S486" s="90">
        <v>1.7899999999999999E-2</v>
      </c>
      <c r="T486" s="40" t="s">
        <v>30</v>
      </c>
    </row>
    <row r="487" spans="1:23" ht="15" customHeight="1">
      <c r="A487" s="245"/>
      <c r="B487" s="208" t="s">
        <v>91</v>
      </c>
      <c r="C487" s="209"/>
      <c r="D487" s="209"/>
      <c r="E487" s="210"/>
      <c r="F487" s="28"/>
      <c r="G487" s="29" t="s">
        <v>46</v>
      </c>
      <c r="H487" s="32" t="str">
        <f t="shared" si="88"/>
        <v/>
      </c>
      <c r="I487" s="28"/>
      <c r="J487" s="29" t="s">
        <v>46</v>
      </c>
      <c r="K487" s="32" t="str">
        <f t="shared" si="92"/>
        <v/>
      </c>
      <c r="L487" s="32" t="str">
        <f>IF(F487="",IF(I487="","",-(I487*P487)),(F487-I487)*P487)</f>
        <v/>
      </c>
      <c r="M487" s="33" t="str">
        <f t="shared" ref="M487" si="96">IF(L487="","",L487*S487*44/12)</f>
        <v/>
      </c>
      <c r="N487" s="34"/>
      <c r="O487" s="35" t="str">
        <f>IF(P487=$X$59,"","○")</f>
        <v/>
      </c>
      <c r="P487" s="36">
        <v>21.2</v>
      </c>
      <c r="Q487" s="37" t="s">
        <v>47</v>
      </c>
      <c r="R487" s="38"/>
      <c r="S487" s="88">
        <v>0</v>
      </c>
      <c r="T487" s="40" t="s">
        <v>30</v>
      </c>
    </row>
    <row r="488" spans="1:23" ht="15" customHeight="1">
      <c r="A488" s="245"/>
      <c r="B488" s="208" t="s">
        <v>92</v>
      </c>
      <c r="C488" s="209"/>
      <c r="D488" s="209"/>
      <c r="E488" s="210"/>
      <c r="F488" s="28"/>
      <c r="G488" s="29" t="s">
        <v>39</v>
      </c>
      <c r="H488" s="32" t="str">
        <f t="shared" si="88"/>
        <v/>
      </c>
      <c r="I488" s="28"/>
      <c r="J488" s="29" t="s">
        <v>39</v>
      </c>
      <c r="K488" s="32" t="str">
        <f t="shared" si="92"/>
        <v/>
      </c>
      <c r="L488" s="32" t="str">
        <f t="shared" ref="L488:L492" si="97">IF(F488="",IF(I488="","",-(I488*P488)),(F488-I488)*P488)</f>
        <v/>
      </c>
      <c r="M488" s="33" t="str">
        <f>IF(L488="","",L488*S488*44/12)</f>
        <v/>
      </c>
      <c r="N488" s="34"/>
      <c r="O488" s="35" t="str">
        <f>IF(P488=$X$60,"","○")</f>
        <v/>
      </c>
      <c r="P488" s="36">
        <v>17.100000000000001</v>
      </c>
      <c r="Q488" s="37" t="s">
        <v>40</v>
      </c>
      <c r="R488" s="38"/>
      <c r="S488" s="88">
        <v>0</v>
      </c>
      <c r="T488" s="40" t="s">
        <v>30</v>
      </c>
    </row>
    <row r="489" spans="1:23" ht="15" customHeight="1">
      <c r="A489" s="245"/>
      <c r="B489" s="208" t="s">
        <v>93</v>
      </c>
      <c r="C489" s="209"/>
      <c r="D489" s="209"/>
      <c r="E489" s="210"/>
      <c r="F489" s="28"/>
      <c r="G489" s="29" t="s">
        <v>39</v>
      </c>
      <c r="H489" s="32" t="str">
        <f t="shared" si="88"/>
        <v/>
      </c>
      <c r="I489" s="28"/>
      <c r="J489" s="29" t="s">
        <v>39</v>
      </c>
      <c r="K489" s="32" t="str">
        <f t="shared" si="92"/>
        <v/>
      </c>
      <c r="L489" s="32" t="str">
        <f t="shared" si="97"/>
        <v/>
      </c>
      <c r="M489" s="33" t="str">
        <f t="shared" ref="M489" si="98">IF(L489="","",L489*S489*44/12)</f>
        <v/>
      </c>
      <c r="N489" s="34"/>
      <c r="O489" s="35" t="str">
        <f>IF(P489=$X$61,"","○")</f>
        <v/>
      </c>
      <c r="P489" s="45">
        <v>142</v>
      </c>
      <c r="Q489" s="37" t="s">
        <v>40</v>
      </c>
      <c r="R489" s="38"/>
      <c r="S489" s="88">
        <v>0</v>
      </c>
      <c r="T489" s="40" t="s">
        <v>30</v>
      </c>
    </row>
    <row r="490" spans="1:23" ht="15" customHeight="1" thickBot="1">
      <c r="A490" s="245"/>
      <c r="B490" s="208" t="s">
        <v>94</v>
      </c>
      <c r="C490" s="209"/>
      <c r="D490" s="209"/>
      <c r="E490" s="210"/>
      <c r="F490" s="28"/>
      <c r="G490" s="29" t="s">
        <v>39</v>
      </c>
      <c r="H490" s="32" t="str">
        <f t="shared" si="88"/>
        <v/>
      </c>
      <c r="I490" s="28"/>
      <c r="J490" s="29" t="s">
        <v>39</v>
      </c>
      <c r="K490" s="32" t="str">
        <f t="shared" si="92"/>
        <v/>
      </c>
      <c r="L490" s="32" t="str">
        <f t="shared" si="97"/>
        <v/>
      </c>
      <c r="M490" s="33" t="str">
        <f>IF(L490="","",L490*S490*44/12)</f>
        <v/>
      </c>
      <c r="N490" s="34"/>
      <c r="O490" s="35" t="str">
        <f>IF(P490=$X$62,"","○")</f>
        <v/>
      </c>
      <c r="P490" s="52">
        <v>22.5</v>
      </c>
      <c r="Q490" s="91" t="s">
        <v>40</v>
      </c>
      <c r="R490" s="38"/>
      <c r="S490" s="92">
        <v>0</v>
      </c>
      <c r="T490" s="93" t="s">
        <v>30</v>
      </c>
    </row>
    <row r="491" spans="1:23" ht="15" customHeight="1">
      <c r="A491" s="245"/>
      <c r="B491" s="264" t="s">
        <v>95</v>
      </c>
      <c r="C491" s="265"/>
      <c r="D491" s="268"/>
      <c r="E491" s="269"/>
      <c r="F491" s="28"/>
      <c r="G491" s="58"/>
      <c r="H491" s="32" t="str">
        <f t="shared" si="88"/>
        <v/>
      </c>
      <c r="I491" s="28"/>
      <c r="J491" s="58"/>
      <c r="K491" s="32" t="str">
        <f t="shared" si="92"/>
        <v/>
      </c>
      <c r="L491" s="32" t="str">
        <f t="shared" si="97"/>
        <v/>
      </c>
      <c r="M491" s="33" t="str">
        <f t="shared" ref="M491:M492" si="99">IF(L491="","",L491*S491*44/12)</f>
        <v/>
      </c>
      <c r="N491" s="94"/>
      <c r="O491" s="95"/>
      <c r="P491" s="60"/>
      <c r="Q491" s="96"/>
      <c r="R491" s="62"/>
      <c r="S491" s="60"/>
      <c r="T491" s="96"/>
      <c r="W491" s="56"/>
    </row>
    <row r="492" spans="1:23" ht="15" customHeight="1" thickBot="1">
      <c r="A492" s="245"/>
      <c r="B492" s="266"/>
      <c r="C492" s="267"/>
      <c r="D492" s="268"/>
      <c r="E492" s="269"/>
      <c r="F492" s="28"/>
      <c r="G492" s="58"/>
      <c r="H492" s="32" t="str">
        <f t="shared" si="88"/>
        <v/>
      </c>
      <c r="I492" s="28"/>
      <c r="J492" s="58"/>
      <c r="K492" s="32" t="str">
        <f t="shared" si="92"/>
        <v/>
      </c>
      <c r="L492" s="32" t="str">
        <f t="shared" si="97"/>
        <v/>
      </c>
      <c r="M492" s="33" t="str">
        <f t="shared" si="99"/>
        <v/>
      </c>
      <c r="N492" s="94"/>
      <c r="O492" s="97"/>
      <c r="P492" s="67"/>
      <c r="Q492" s="98"/>
      <c r="R492" s="65"/>
      <c r="S492" s="67"/>
      <c r="T492" s="98"/>
      <c r="W492" s="56"/>
    </row>
    <row r="493" spans="1:23" ht="15" customHeight="1">
      <c r="A493" s="99"/>
      <c r="B493" s="270" t="s">
        <v>96</v>
      </c>
      <c r="C493" s="271"/>
      <c r="D493" s="271"/>
      <c r="E493" s="271"/>
      <c r="F493" s="271"/>
      <c r="G493" s="271"/>
      <c r="H493" s="271"/>
      <c r="I493" s="271"/>
      <c r="J493" s="271"/>
      <c r="K493" s="271"/>
      <c r="L493" s="272"/>
      <c r="M493" s="71" t="str">
        <f>IF(SUM(M474:M492)=0,"",SUM(M474:M492))</f>
        <v/>
      </c>
      <c r="N493" s="34"/>
      <c r="O493" s="16" t="s">
        <v>151</v>
      </c>
      <c r="P493" s="100"/>
      <c r="Q493" s="73"/>
      <c r="R493" s="65"/>
      <c r="S493" s="100"/>
      <c r="T493" s="73"/>
      <c r="W493" s="56"/>
    </row>
    <row r="494" spans="1:23">
      <c r="A494" s="201" t="s">
        <v>4</v>
      </c>
      <c r="B494" s="201"/>
      <c r="C494" s="201"/>
      <c r="D494" s="201"/>
      <c r="E494" s="201"/>
      <c r="F494" s="261" t="s">
        <v>5</v>
      </c>
      <c r="G494" s="262"/>
      <c r="H494" s="263"/>
      <c r="I494" s="261" t="s">
        <v>6</v>
      </c>
      <c r="J494" s="262"/>
      <c r="K494" s="263"/>
      <c r="L494" s="203" t="s">
        <v>69</v>
      </c>
      <c r="M494" s="220" t="s">
        <v>8</v>
      </c>
      <c r="N494" s="94"/>
      <c r="O494" s="16" t="s">
        <v>152</v>
      </c>
      <c r="P494" s="100"/>
      <c r="R494" s="65"/>
      <c r="S494" s="100"/>
      <c r="T494" s="73"/>
      <c r="W494" s="56"/>
    </row>
    <row r="495" spans="1:23">
      <c r="A495" s="201"/>
      <c r="B495" s="201"/>
      <c r="C495" s="201"/>
      <c r="D495" s="201"/>
      <c r="E495" s="201"/>
      <c r="F495" s="23" t="s">
        <v>12</v>
      </c>
      <c r="G495" s="203" t="s">
        <v>13</v>
      </c>
      <c r="H495" s="259"/>
      <c r="I495" s="26" t="s">
        <v>12</v>
      </c>
      <c r="J495" s="204" t="s">
        <v>13</v>
      </c>
      <c r="K495" s="259"/>
      <c r="L495" s="204"/>
      <c r="M495" s="221"/>
      <c r="N495" s="94"/>
      <c r="O495" s="97"/>
      <c r="P495" s="100"/>
      <c r="Q495" s="101"/>
      <c r="R495" s="65"/>
      <c r="S495" s="100"/>
      <c r="T495" s="73"/>
      <c r="W495" s="56"/>
    </row>
    <row r="496" spans="1:23">
      <c r="A496" s="201"/>
      <c r="B496" s="201"/>
      <c r="C496" s="201"/>
      <c r="D496" s="201"/>
      <c r="E496" s="201"/>
      <c r="F496" s="25" t="s">
        <v>16</v>
      </c>
      <c r="G496" s="258"/>
      <c r="H496" s="260"/>
      <c r="I496" s="102" t="s">
        <v>97</v>
      </c>
      <c r="J496" s="258"/>
      <c r="K496" s="260"/>
      <c r="L496" s="25" t="s">
        <v>98</v>
      </c>
      <c r="M496" s="26" t="s">
        <v>21</v>
      </c>
      <c r="N496" s="94"/>
      <c r="O496" s="77" t="s">
        <v>153</v>
      </c>
      <c r="P496" s="100"/>
      <c r="Q496" s="15"/>
      <c r="R496" s="83"/>
      <c r="S496" s="188"/>
      <c r="T496" s="85"/>
      <c r="W496" s="56"/>
    </row>
    <row r="497" spans="1:23" ht="17" thickBot="1">
      <c r="A497" s="203" t="s">
        <v>99</v>
      </c>
      <c r="B497" s="285" t="s">
        <v>100</v>
      </c>
      <c r="C497" s="273" t="s">
        <v>101</v>
      </c>
      <c r="D497" s="274"/>
      <c r="E497" s="275"/>
      <c r="F497" s="28"/>
      <c r="G497" s="29" t="s">
        <v>103</v>
      </c>
      <c r="H497" s="103"/>
      <c r="I497" s="28"/>
      <c r="J497" s="29" t="s">
        <v>103</v>
      </c>
      <c r="K497" s="104"/>
      <c r="L497" s="30" t="str">
        <f>IF(F497="",IF(I497="","",F497-I497),F497-I497)</f>
        <v/>
      </c>
      <c r="M497" s="71" t="str">
        <f t="shared" ref="M497" si="100">IF(L497="","",L497*S497)</f>
        <v/>
      </c>
      <c r="N497" s="34"/>
      <c r="O497" s="56"/>
      <c r="P497" s="70"/>
      <c r="Q497" s="105"/>
      <c r="R497" s="106" t="str">
        <f>IF(S497=$Z$69,"","○")</f>
        <v/>
      </c>
      <c r="S497" s="107">
        <v>6.54E-2</v>
      </c>
      <c r="T497" s="40" t="s">
        <v>104</v>
      </c>
    </row>
    <row r="498" spans="1:23" ht="17" thickTop="1">
      <c r="A498" s="204"/>
      <c r="B498" s="286"/>
      <c r="C498" s="288" t="s">
        <v>106</v>
      </c>
      <c r="D498" s="289"/>
      <c r="E498" s="290"/>
      <c r="F498" s="28"/>
      <c r="G498" s="29" t="s">
        <v>103</v>
      </c>
      <c r="H498" s="103"/>
      <c r="I498" s="28"/>
      <c r="J498" s="29" t="s">
        <v>103</v>
      </c>
      <c r="K498" s="104"/>
      <c r="L498" s="30" t="str">
        <f>IF(F498="",IF(I498="","",F498-I498),F498-I498)</f>
        <v/>
      </c>
      <c r="M498" s="71" t="str">
        <f>IF(L498="","",L498*S498)</f>
        <v/>
      </c>
      <c r="N498" s="34"/>
      <c r="O498" s="56"/>
      <c r="P498" s="70"/>
      <c r="Q498" s="105"/>
      <c r="R498" s="109"/>
      <c r="S498" s="110"/>
      <c r="T498" s="111" t="s">
        <v>104</v>
      </c>
    </row>
    <row r="499" spans="1:23">
      <c r="A499" s="204"/>
      <c r="B499" s="286"/>
      <c r="C499" s="273" t="s">
        <v>107</v>
      </c>
      <c r="D499" s="274"/>
      <c r="E499" s="275"/>
      <c r="F499" s="28"/>
      <c r="G499" s="29" t="s">
        <v>103</v>
      </c>
      <c r="H499" s="103"/>
      <c r="I499" s="28"/>
      <c r="J499" s="29" t="s">
        <v>103</v>
      </c>
      <c r="K499" s="104"/>
      <c r="L499" s="30" t="str">
        <f t="shared" ref="L499:L501" si="101">IF(F499="",IF(I499="","",F499-I499),F499-I499)</f>
        <v/>
      </c>
      <c r="M499" s="71" t="str">
        <f t="shared" ref="M499:M501" si="102">IF(L499="","",L499*S499)</f>
        <v/>
      </c>
      <c r="N499" s="34"/>
      <c r="O499" s="56"/>
      <c r="P499" s="70"/>
      <c r="Q499" s="105"/>
      <c r="R499" s="109"/>
      <c r="S499" s="113"/>
      <c r="T499" s="111" t="s">
        <v>104</v>
      </c>
    </row>
    <row r="500" spans="1:23">
      <c r="A500" s="204"/>
      <c r="B500" s="286"/>
      <c r="C500" s="273" t="s">
        <v>108</v>
      </c>
      <c r="D500" s="274"/>
      <c r="E500" s="275"/>
      <c r="F500" s="28"/>
      <c r="G500" s="29" t="s">
        <v>103</v>
      </c>
      <c r="H500" s="103"/>
      <c r="I500" s="28"/>
      <c r="J500" s="29" t="s">
        <v>103</v>
      </c>
      <c r="K500" s="104"/>
      <c r="L500" s="30" t="str">
        <f t="shared" si="101"/>
        <v/>
      </c>
      <c r="M500" s="71" t="str">
        <f t="shared" si="102"/>
        <v/>
      </c>
      <c r="N500" s="34"/>
      <c r="O500" s="56"/>
      <c r="P500" s="70"/>
      <c r="Q500" s="105"/>
      <c r="R500" s="109"/>
      <c r="S500" s="113"/>
      <c r="T500" s="111" t="s">
        <v>104</v>
      </c>
    </row>
    <row r="501" spans="1:23" ht="17" thickBot="1">
      <c r="A501" s="204"/>
      <c r="B501" s="287"/>
      <c r="C501" s="273" t="s">
        <v>109</v>
      </c>
      <c r="D501" s="275"/>
      <c r="E501" s="173"/>
      <c r="F501" s="28"/>
      <c r="G501" s="29" t="s">
        <v>103</v>
      </c>
      <c r="H501" s="103"/>
      <c r="I501" s="28"/>
      <c r="J501" s="29" t="s">
        <v>103</v>
      </c>
      <c r="K501" s="104"/>
      <c r="L501" s="30" t="str">
        <f t="shared" si="101"/>
        <v/>
      </c>
      <c r="M501" s="71" t="str">
        <f t="shared" si="102"/>
        <v/>
      </c>
      <c r="N501" s="34"/>
      <c r="O501" s="56"/>
      <c r="P501" s="70"/>
      <c r="Q501" s="105"/>
      <c r="R501" s="109"/>
      <c r="S501" s="115"/>
      <c r="T501" s="111" t="s">
        <v>104</v>
      </c>
    </row>
    <row r="502" spans="1:23" ht="17" thickTop="1">
      <c r="A502" s="204"/>
      <c r="B502" s="285" t="s">
        <v>110</v>
      </c>
      <c r="C502" s="273" t="s">
        <v>111</v>
      </c>
      <c r="D502" s="274"/>
      <c r="E502" s="275"/>
      <c r="F502" s="28"/>
      <c r="G502" s="29" t="s">
        <v>103</v>
      </c>
      <c r="H502" s="103"/>
      <c r="I502" s="28"/>
      <c r="J502" s="29" t="s">
        <v>103</v>
      </c>
      <c r="K502" s="104"/>
      <c r="L502" s="79"/>
      <c r="M502" s="116"/>
      <c r="N502" s="34"/>
      <c r="O502" s="56"/>
      <c r="P502" s="70"/>
      <c r="Q502" s="105"/>
      <c r="R502" s="53"/>
      <c r="S502" s="117">
        <v>0</v>
      </c>
      <c r="T502" s="111" t="s">
        <v>104</v>
      </c>
    </row>
    <row r="503" spans="1:23">
      <c r="A503" s="204"/>
      <c r="B503" s="286"/>
      <c r="C503" s="273" t="s">
        <v>112</v>
      </c>
      <c r="D503" s="274"/>
      <c r="E503" s="275"/>
      <c r="F503" s="28"/>
      <c r="G503" s="29" t="s">
        <v>103</v>
      </c>
      <c r="H503" s="103"/>
      <c r="I503" s="28"/>
      <c r="J503" s="29" t="s">
        <v>103</v>
      </c>
      <c r="K503" s="104"/>
      <c r="L503" s="79"/>
      <c r="M503" s="116"/>
      <c r="N503" s="34"/>
      <c r="O503" s="56"/>
      <c r="P503" s="70"/>
      <c r="Q503" s="105"/>
      <c r="R503" s="106"/>
      <c r="S503" s="119">
        <v>0</v>
      </c>
      <c r="T503" s="111" t="s">
        <v>104</v>
      </c>
    </row>
    <row r="504" spans="1:23">
      <c r="A504" s="204"/>
      <c r="B504" s="286"/>
      <c r="C504" s="273" t="s">
        <v>113</v>
      </c>
      <c r="D504" s="274"/>
      <c r="E504" s="275"/>
      <c r="F504" s="28"/>
      <c r="G504" s="29" t="s">
        <v>103</v>
      </c>
      <c r="H504" s="103"/>
      <c r="I504" s="28"/>
      <c r="J504" s="29" t="s">
        <v>103</v>
      </c>
      <c r="K504" s="104"/>
      <c r="L504" s="79"/>
      <c r="M504" s="116"/>
      <c r="N504" s="34"/>
      <c r="O504" s="56"/>
      <c r="P504" s="70"/>
      <c r="Q504" s="105"/>
      <c r="R504" s="106"/>
      <c r="S504" s="119">
        <v>0</v>
      </c>
      <c r="T504" s="111" t="s">
        <v>104</v>
      </c>
    </row>
    <row r="505" spans="1:23">
      <c r="A505" s="204"/>
      <c r="B505" s="286"/>
      <c r="C505" s="273" t="s">
        <v>114</v>
      </c>
      <c r="D505" s="274"/>
      <c r="E505" s="275"/>
      <c r="F505" s="28"/>
      <c r="G505" s="29" t="s">
        <v>103</v>
      </c>
      <c r="H505" s="103"/>
      <c r="I505" s="28"/>
      <c r="J505" s="29" t="s">
        <v>103</v>
      </c>
      <c r="K505" s="104"/>
      <c r="L505" s="79"/>
      <c r="M505" s="116"/>
      <c r="N505" s="34"/>
      <c r="O505" s="56"/>
      <c r="P505" s="70"/>
      <c r="Q505" s="105"/>
      <c r="R505" s="106"/>
      <c r="S505" s="119">
        <v>0</v>
      </c>
      <c r="T505" s="111" t="s">
        <v>104</v>
      </c>
    </row>
    <row r="506" spans="1:23">
      <c r="A506" s="204"/>
      <c r="B506" s="287"/>
      <c r="C506" s="273" t="s">
        <v>115</v>
      </c>
      <c r="D506" s="275"/>
      <c r="E506" s="173"/>
      <c r="F506" s="28"/>
      <c r="G506" s="29" t="s">
        <v>103</v>
      </c>
      <c r="H506" s="103"/>
      <c r="I506" s="28"/>
      <c r="J506" s="29" t="s">
        <v>103</v>
      </c>
      <c r="K506" s="104"/>
      <c r="L506" s="79"/>
      <c r="M506" s="116"/>
      <c r="N506" s="34"/>
      <c r="O506" s="56"/>
      <c r="P506" s="70"/>
      <c r="Q506" s="105"/>
      <c r="R506" s="106"/>
      <c r="S506" s="120"/>
      <c r="T506" s="111" t="s">
        <v>104</v>
      </c>
    </row>
    <row r="507" spans="1:23">
      <c r="A507" s="258"/>
      <c r="B507" s="201" t="s">
        <v>116</v>
      </c>
      <c r="C507" s="201"/>
      <c r="D507" s="201"/>
      <c r="E507" s="201"/>
      <c r="F507" s="201"/>
      <c r="G507" s="201"/>
      <c r="H507" s="201"/>
      <c r="I507" s="201"/>
      <c r="J507" s="201"/>
      <c r="K507" s="201"/>
      <c r="L507" s="201"/>
      <c r="M507" s="71" t="str">
        <f>IF(SUM(M497:M506)=0,"",SUM(M497:M506))</f>
        <v/>
      </c>
      <c r="N507" s="34"/>
      <c r="O507" s="56"/>
      <c r="P507" s="70"/>
      <c r="Q507" s="105"/>
      <c r="R507" s="65"/>
      <c r="S507" s="121"/>
      <c r="T507" s="122"/>
    </row>
    <row r="508" spans="1:23">
      <c r="A508" s="276" t="s">
        <v>4</v>
      </c>
      <c r="B508" s="277"/>
      <c r="C508" s="277"/>
      <c r="D508" s="277"/>
      <c r="E508" s="278"/>
      <c r="F508" s="261" t="s">
        <v>5</v>
      </c>
      <c r="G508" s="262"/>
      <c r="H508" s="263"/>
      <c r="I508" s="261" t="s">
        <v>6</v>
      </c>
      <c r="J508" s="262"/>
      <c r="K508" s="263"/>
      <c r="L508" s="203" t="s">
        <v>117</v>
      </c>
      <c r="M508" s="220" t="s">
        <v>8</v>
      </c>
      <c r="N508" s="34"/>
      <c r="O508" s="56"/>
      <c r="P508" s="70"/>
      <c r="Q508" s="105"/>
      <c r="R508" s="65"/>
      <c r="S508" s="121"/>
      <c r="T508" s="73"/>
    </row>
    <row r="509" spans="1:23">
      <c r="A509" s="279"/>
      <c r="B509" s="280"/>
      <c r="C509" s="280"/>
      <c r="D509" s="280"/>
      <c r="E509" s="281"/>
      <c r="F509" s="203" t="s">
        <v>12</v>
      </c>
      <c r="G509" s="201" t="s">
        <v>13</v>
      </c>
      <c r="H509" s="319"/>
      <c r="I509" s="203" t="s">
        <v>12</v>
      </c>
      <c r="J509" s="201" t="s">
        <v>13</v>
      </c>
      <c r="K509" s="319"/>
      <c r="L509" s="204"/>
      <c r="M509" s="221"/>
      <c r="N509" s="123"/>
      <c r="O509" s="56" t="s">
        <v>154</v>
      </c>
      <c r="P509" s="70"/>
      <c r="Q509" s="124"/>
      <c r="R509" s="124"/>
      <c r="S509" s="70"/>
      <c r="T509" s="73"/>
    </row>
    <row r="510" spans="1:23">
      <c r="A510" s="279"/>
      <c r="B510" s="280"/>
      <c r="C510" s="280"/>
      <c r="D510" s="280"/>
      <c r="E510" s="281"/>
      <c r="F510" s="204"/>
      <c r="G510" s="201"/>
      <c r="H510" s="319"/>
      <c r="I510" s="204"/>
      <c r="J510" s="201"/>
      <c r="K510" s="319"/>
      <c r="L510" s="204"/>
      <c r="M510" s="221"/>
      <c r="N510" s="123"/>
      <c r="O510" s="314" t="s">
        <v>119</v>
      </c>
      <c r="P510" s="315" t="s">
        <v>120</v>
      </c>
      <c r="Q510" s="315"/>
      <c r="R510" s="317" t="s">
        <v>11</v>
      </c>
      <c r="S510" s="317"/>
      <c r="T510" s="126" t="s">
        <v>121</v>
      </c>
      <c r="U510" s="126" t="s">
        <v>122</v>
      </c>
      <c r="V510" s="127"/>
      <c r="W510" s="128"/>
    </row>
    <row r="511" spans="1:23" ht="17" thickBot="1">
      <c r="A511" s="282"/>
      <c r="B511" s="283"/>
      <c r="C511" s="283"/>
      <c r="D511" s="283"/>
      <c r="E511" s="284"/>
      <c r="F511" s="25" t="s">
        <v>16</v>
      </c>
      <c r="G511" s="201"/>
      <c r="H511" s="319"/>
      <c r="I511" s="102" t="s">
        <v>18</v>
      </c>
      <c r="J511" s="201"/>
      <c r="K511" s="319"/>
      <c r="L511" s="25" t="s">
        <v>123</v>
      </c>
      <c r="M511" s="26" t="s">
        <v>21</v>
      </c>
      <c r="N511" s="22"/>
      <c r="O511" s="314"/>
      <c r="P511" s="316"/>
      <c r="Q511" s="316"/>
      <c r="R511" s="316" t="s">
        <v>124</v>
      </c>
      <c r="S511" s="316"/>
      <c r="T511" s="129" t="s">
        <v>125</v>
      </c>
      <c r="U511" s="130" t="s">
        <v>126</v>
      </c>
      <c r="V511" s="127"/>
      <c r="W511" s="128"/>
    </row>
    <row r="512" spans="1:23" ht="18" customHeight="1" thickTop="1">
      <c r="A512" s="244" t="s">
        <v>127</v>
      </c>
      <c r="B512" s="292" t="s">
        <v>118</v>
      </c>
      <c r="C512" s="293"/>
      <c r="D512" s="293"/>
      <c r="E512" s="294"/>
      <c r="F512" s="301" t="str">
        <f>T516</f>
        <v/>
      </c>
      <c r="G512" s="304" t="s">
        <v>128</v>
      </c>
      <c r="H512" s="307"/>
      <c r="I512" s="307"/>
      <c r="J512" s="304" t="s">
        <v>128</v>
      </c>
      <c r="K512" s="307"/>
      <c r="L512" s="334" t="str">
        <f>IF(F512="","",F512)</f>
        <v/>
      </c>
      <c r="M512" s="337" t="str">
        <f>IF(U516=0,"",U516)</f>
        <v/>
      </c>
      <c r="N512" s="34"/>
      <c r="O512" s="131">
        <v>1</v>
      </c>
      <c r="P512" s="340"/>
      <c r="Q512" s="341"/>
      <c r="R512" s="342"/>
      <c r="S512" s="342"/>
      <c r="T512" s="132"/>
      <c r="U512" s="133" t="str">
        <f>IF($R512="","",$R512*10^3*T512)</f>
        <v/>
      </c>
      <c r="V512" s="134"/>
      <c r="W512" s="135"/>
    </row>
    <row r="513" spans="1:23" ht="17.5">
      <c r="A513" s="245"/>
      <c r="B513" s="295"/>
      <c r="C513" s="296"/>
      <c r="D513" s="296"/>
      <c r="E513" s="297"/>
      <c r="F513" s="302"/>
      <c r="G513" s="305"/>
      <c r="H513" s="308"/>
      <c r="I513" s="308"/>
      <c r="J513" s="305"/>
      <c r="K513" s="308"/>
      <c r="L513" s="335"/>
      <c r="M513" s="338"/>
      <c r="N513" s="34"/>
      <c r="O513" s="131">
        <v>2</v>
      </c>
      <c r="P513" s="343"/>
      <c r="Q513" s="344"/>
      <c r="R513" s="345"/>
      <c r="S513" s="345"/>
      <c r="T513" s="138"/>
      <c r="U513" s="133" t="str">
        <f>IF($R513="","",$R513*10^3*T513)</f>
        <v/>
      </c>
      <c r="V513" s="134"/>
      <c r="W513" s="135"/>
    </row>
    <row r="514" spans="1:23" ht="17.5">
      <c r="A514" s="245"/>
      <c r="B514" s="295"/>
      <c r="C514" s="296"/>
      <c r="D514" s="296"/>
      <c r="E514" s="297"/>
      <c r="F514" s="302"/>
      <c r="G514" s="305"/>
      <c r="H514" s="308"/>
      <c r="I514" s="308"/>
      <c r="J514" s="305"/>
      <c r="K514" s="308"/>
      <c r="L514" s="335"/>
      <c r="M514" s="338"/>
      <c r="N514" s="34"/>
      <c r="O514" s="131">
        <v>3</v>
      </c>
      <c r="P514" s="343"/>
      <c r="Q514" s="344"/>
      <c r="R514" s="345"/>
      <c r="S514" s="345"/>
      <c r="T514" s="138"/>
      <c r="U514" s="133" t="str">
        <f>IF($R514="","",$R514*10^3*T514)</f>
        <v/>
      </c>
      <c r="V514" s="134"/>
      <c r="W514" s="135"/>
    </row>
    <row r="515" spans="1:23" ht="18" thickBot="1">
      <c r="A515" s="245"/>
      <c r="B515" s="295"/>
      <c r="C515" s="296"/>
      <c r="D515" s="296"/>
      <c r="E515" s="297"/>
      <c r="F515" s="302"/>
      <c r="G515" s="305"/>
      <c r="H515" s="308"/>
      <c r="I515" s="308"/>
      <c r="J515" s="305"/>
      <c r="K515" s="308"/>
      <c r="L515" s="335"/>
      <c r="M515" s="338"/>
      <c r="N515" s="34"/>
      <c r="O515" s="131">
        <v>4</v>
      </c>
      <c r="P515" s="320"/>
      <c r="Q515" s="321"/>
      <c r="R515" s="322"/>
      <c r="S515" s="322"/>
      <c r="T515" s="139"/>
      <c r="U515" s="140" t="str">
        <f>IF($R515="","",$R515*10^3*T515)</f>
        <v/>
      </c>
      <c r="V515" s="134"/>
      <c r="W515" s="135"/>
    </row>
    <row r="516" spans="1:23" ht="17" thickTop="1">
      <c r="A516" s="245"/>
      <c r="B516" s="295"/>
      <c r="C516" s="296"/>
      <c r="D516" s="296"/>
      <c r="E516" s="297"/>
      <c r="F516" s="302"/>
      <c r="G516" s="305"/>
      <c r="H516" s="308"/>
      <c r="I516" s="308"/>
      <c r="J516" s="305"/>
      <c r="K516" s="308"/>
      <c r="L516" s="335"/>
      <c r="M516" s="338"/>
      <c r="N516" s="34"/>
      <c r="O516" s="141"/>
      <c r="P516" s="323" t="s">
        <v>129</v>
      </c>
      <c r="Q516" s="323"/>
      <c r="R516" s="324"/>
      <c r="S516" s="325"/>
      <c r="T516" s="142" t="str">
        <f>IF(T512="","",SUM(T512:T515))</f>
        <v/>
      </c>
      <c r="U516" s="143" t="str">
        <f>IF(U512="","",SUM(U512:U515))</f>
        <v/>
      </c>
      <c r="V516" s="134"/>
      <c r="W516" s="135"/>
    </row>
    <row r="517" spans="1:23">
      <c r="A517" s="245"/>
      <c r="B517" s="295"/>
      <c r="C517" s="296"/>
      <c r="D517" s="296"/>
      <c r="E517" s="297"/>
      <c r="F517" s="302"/>
      <c r="G517" s="305"/>
      <c r="H517" s="308"/>
      <c r="I517" s="308"/>
      <c r="J517" s="305"/>
      <c r="K517" s="308"/>
      <c r="L517" s="335"/>
      <c r="M517" s="338"/>
      <c r="N517" s="34"/>
      <c r="O517" s="372" t="s">
        <v>155</v>
      </c>
      <c r="P517" s="372"/>
      <c r="Q517" s="373"/>
      <c r="R517" s="330" t="s">
        <v>131</v>
      </c>
      <c r="S517" s="331"/>
      <c r="T517" s="144"/>
      <c r="U517" s="145"/>
      <c r="V517" s="135"/>
      <c r="W517" s="135"/>
    </row>
    <row r="518" spans="1:23" ht="17" thickBot="1">
      <c r="A518" s="245"/>
      <c r="B518" s="298"/>
      <c r="C518" s="299"/>
      <c r="D518" s="299"/>
      <c r="E518" s="300"/>
      <c r="F518" s="303"/>
      <c r="G518" s="306"/>
      <c r="H518" s="309"/>
      <c r="I518" s="309"/>
      <c r="J518" s="306"/>
      <c r="K518" s="309"/>
      <c r="L518" s="336"/>
      <c r="M518" s="339"/>
      <c r="N518" s="34"/>
      <c r="O518" s="374"/>
      <c r="P518" s="374"/>
      <c r="Q518" s="375"/>
      <c r="R518" s="332" t="s">
        <v>132</v>
      </c>
      <c r="S518" s="333"/>
      <c r="T518" s="146"/>
      <c r="U518" s="147"/>
      <c r="V518" s="135"/>
      <c r="W518" s="135"/>
    </row>
    <row r="519" spans="1:23" ht="21" customHeight="1" thickTop="1">
      <c r="A519" s="245"/>
      <c r="B519" s="310" t="s">
        <v>133</v>
      </c>
      <c r="C519" s="273" t="s">
        <v>134</v>
      </c>
      <c r="D519" s="274"/>
      <c r="E519" s="275"/>
      <c r="F519" s="148"/>
      <c r="G519" s="149" t="s">
        <v>128</v>
      </c>
      <c r="H519" s="150"/>
      <c r="I519" s="151"/>
      <c r="J519" s="149" t="s">
        <v>128</v>
      </c>
      <c r="K519" s="150"/>
      <c r="L519" s="152" t="str">
        <f>IF(F519="","",F519)</f>
        <v/>
      </c>
      <c r="M519" s="153" t="str">
        <f t="shared" ref="M519:M522" si="103">IF($L519="","",$L519*$R519*10^3)</f>
        <v/>
      </c>
      <c r="N519" s="34"/>
      <c r="O519" s="189" t="s">
        <v>156</v>
      </c>
      <c r="P519" s="190"/>
      <c r="Q519" s="191"/>
      <c r="R519" s="361"/>
      <c r="S519" s="362"/>
      <c r="T519" s="154"/>
      <c r="U519" s="147"/>
      <c r="V519" s="135"/>
      <c r="W519" s="135"/>
    </row>
    <row r="520" spans="1:23" ht="21" customHeight="1">
      <c r="A520" s="245"/>
      <c r="B520" s="311"/>
      <c r="C520" s="288" t="s">
        <v>135</v>
      </c>
      <c r="D520" s="289"/>
      <c r="E520" s="290"/>
      <c r="F520" s="148"/>
      <c r="G520" s="155" t="s">
        <v>128</v>
      </c>
      <c r="H520" s="156"/>
      <c r="I520" s="157"/>
      <c r="J520" s="155" t="s">
        <v>128</v>
      </c>
      <c r="K520" s="156"/>
      <c r="L520" s="158" t="str">
        <f>IF(F520="","",F520)</f>
        <v/>
      </c>
      <c r="M520" s="159" t="str">
        <f t="shared" si="103"/>
        <v/>
      </c>
      <c r="N520" s="34"/>
      <c r="O520" s="189" t="s">
        <v>157</v>
      </c>
      <c r="P520" s="190"/>
      <c r="Q520" s="191"/>
      <c r="R520" s="363"/>
      <c r="S520" s="364"/>
      <c r="T520" s="154"/>
      <c r="U520" s="147"/>
      <c r="V520" s="135"/>
      <c r="W520" s="135"/>
    </row>
    <row r="521" spans="1:23" ht="24" customHeight="1">
      <c r="A521" s="245"/>
      <c r="B521" s="311"/>
      <c r="C521" s="365" t="s">
        <v>137</v>
      </c>
      <c r="D521" s="365"/>
      <c r="E521" s="365"/>
      <c r="F521" s="28"/>
      <c r="G521" s="29" t="s">
        <v>128</v>
      </c>
      <c r="H521" s="103"/>
      <c r="I521" s="160"/>
      <c r="J521" s="29" t="s">
        <v>128</v>
      </c>
      <c r="K521" s="104"/>
      <c r="L521" s="30" t="str">
        <f>IF(F521="","",F521)</f>
        <v/>
      </c>
      <c r="M521" s="161" t="str">
        <f t="shared" si="103"/>
        <v/>
      </c>
      <c r="N521" s="34"/>
      <c r="O521" s="189" t="s">
        <v>158</v>
      </c>
      <c r="P521" s="192"/>
      <c r="Q521" s="193"/>
      <c r="R521" s="363"/>
      <c r="S521" s="364"/>
      <c r="T521" s="154"/>
      <c r="U521" s="135"/>
      <c r="V521" s="135"/>
      <c r="W521" s="135"/>
    </row>
    <row r="522" spans="1:23" ht="21" customHeight="1" thickBot="1">
      <c r="A522" s="245"/>
      <c r="B522" s="312"/>
      <c r="C522" s="208" t="s">
        <v>115</v>
      </c>
      <c r="D522" s="210"/>
      <c r="E522" s="162"/>
      <c r="F522" s="28"/>
      <c r="G522" s="29" t="s">
        <v>128</v>
      </c>
      <c r="H522" s="103"/>
      <c r="I522" s="160"/>
      <c r="J522" s="29" t="s">
        <v>128</v>
      </c>
      <c r="K522" s="104"/>
      <c r="L522" s="30" t="str">
        <f>IF(F522="","",F522)</f>
        <v/>
      </c>
      <c r="M522" s="161" t="str">
        <f t="shared" si="103"/>
        <v/>
      </c>
      <c r="N522" s="34"/>
      <c r="O522" s="189" t="s">
        <v>159</v>
      </c>
      <c r="P522" s="190"/>
      <c r="Q522" s="194"/>
      <c r="R522" s="356"/>
      <c r="S522" s="357"/>
      <c r="T522" s="154"/>
      <c r="U522" s="56"/>
      <c r="V522" s="135"/>
      <c r="W522" s="135"/>
    </row>
    <row r="523" spans="1:23" ht="21" customHeight="1" thickTop="1">
      <c r="A523" s="245"/>
      <c r="B523" s="310" t="s">
        <v>139</v>
      </c>
      <c r="C523" s="219" t="s">
        <v>140</v>
      </c>
      <c r="D523" s="219"/>
      <c r="E523" s="219"/>
      <c r="F523" s="31"/>
      <c r="G523" s="29" t="s">
        <v>128</v>
      </c>
      <c r="H523" s="103"/>
      <c r="I523" s="31"/>
      <c r="J523" s="29" t="s">
        <v>128</v>
      </c>
      <c r="K523" s="104"/>
      <c r="L523" s="163"/>
      <c r="M523" s="164"/>
      <c r="N523" s="34"/>
      <c r="O523" s="165" t="s">
        <v>140</v>
      </c>
      <c r="P523" s="166"/>
      <c r="Q523" s="167"/>
      <c r="R523" s="358">
        <v>0</v>
      </c>
      <c r="S523" s="359"/>
      <c r="T523" s="73"/>
      <c r="U523" s="56"/>
      <c r="V523" s="360"/>
      <c r="W523" s="360"/>
    </row>
    <row r="524" spans="1:23" ht="21" customHeight="1">
      <c r="A524" s="245"/>
      <c r="B524" s="311"/>
      <c r="C524" s="219" t="s">
        <v>141</v>
      </c>
      <c r="D524" s="219"/>
      <c r="E524" s="219"/>
      <c r="F524" s="31"/>
      <c r="G524" s="29" t="s">
        <v>128</v>
      </c>
      <c r="H524" s="103"/>
      <c r="I524" s="31"/>
      <c r="J524" s="29" t="s">
        <v>128</v>
      </c>
      <c r="K524" s="104"/>
      <c r="L524" s="163"/>
      <c r="M524" s="164"/>
      <c r="N524" s="34"/>
      <c r="O524" s="165" t="s">
        <v>141</v>
      </c>
      <c r="P524" s="166"/>
      <c r="Q524" s="167"/>
      <c r="R524" s="346">
        <v>0</v>
      </c>
      <c r="S524" s="347"/>
      <c r="T524" s="73"/>
      <c r="U524" s="56"/>
      <c r="V524" s="135"/>
      <c r="W524" s="135"/>
    </row>
    <row r="525" spans="1:23" ht="21" customHeight="1">
      <c r="A525" s="245"/>
      <c r="B525" s="311"/>
      <c r="C525" s="219" t="s">
        <v>111</v>
      </c>
      <c r="D525" s="219"/>
      <c r="E525" s="219"/>
      <c r="F525" s="31"/>
      <c r="G525" s="29" t="s">
        <v>128</v>
      </c>
      <c r="H525" s="103"/>
      <c r="I525" s="31"/>
      <c r="J525" s="29" t="s">
        <v>128</v>
      </c>
      <c r="K525" s="104"/>
      <c r="L525" s="163"/>
      <c r="M525" s="164"/>
      <c r="N525" s="34"/>
      <c r="O525" s="165" t="s">
        <v>111</v>
      </c>
      <c r="P525" s="166"/>
      <c r="Q525" s="167"/>
      <c r="R525" s="346">
        <v>0</v>
      </c>
      <c r="S525" s="347"/>
      <c r="T525" s="73"/>
      <c r="U525" s="56"/>
      <c r="V525" s="135"/>
      <c r="W525" s="135"/>
    </row>
    <row r="526" spans="1:23" ht="21" customHeight="1">
      <c r="A526" s="245"/>
      <c r="B526" s="311"/>
      <c r="C526" s="219" t="s">
        <v>142</v>
      </c>
      <c r="D526" s="219"/>
      <c r="E526" s="219"/>
      <c r="F526" s="31"/>
      <c r="G526" s="29" t="s">
        <v>128</v>
      </c>
      <c r="H526" s="103"/>
      <c r="I526" s="31"/>
      <c r="J526" s="29" t="s">
        <v>128</v>
      </c>
      <c r="K526" s="104"/>
      <c r="L526" s="163"/>
      <c r="M526" s="164"/>
      <c r="N526" s="34"/>
      <c r="O526" s="165" t="s">
        <v>142</v>
      </c>
      <c r="P526" s="166"/>
      <c r="Q526" s="167"/>
      <c r="R526" s="346">
        <v>0</v>
      </c>
      <c r="S526" s="347"/>
      <c r="T526" s="73"/>
      <c r="U526" s="56"/>
      <c r="V526" s="56"/>
    </row>
    <row r="527" spans="1:23" ht="21" customHeight="1">
      <c r="A527" s="245"/>
      <c r="B527" s="311"/>
      <c r="C527" s="348" t="s">
        <v>143</v>
      </c>
      <c r="D527" s="348"/>
      <c r="E527" s="348"/>
      <c r="F527" s="31"/>
      <c r="G527" s="155" t="s">
        <v>128</v>
      </c>
      <c r="H527" s="168"/>
      <c r="I527" s="31"/>
      <c r="J527" s="155" t="s">
        <v>128</v>
      </c>
      <c r="K527" s="169"/>
      <c r="L527" s="163"/>
      <c r="M527" s="164"/>
      <c r="N527" s="34"/>
      <c r="O527" s="170" t="s">
        <v>144</v>
      </c>
      <c r="P527" s="171"/>
      <c r="Q527" s="172"/>
      <c r="R527" s="349"/>
      <c r="S527" s="350"/>
      <c r="T527" s="73"/>
      <c r="U527" s="56"/>
    </row>
    <row r="528" spans="1:23" ht="21" customHeight="1">
      <c r="A528" s="245"/>
      <c r="B528" s="312"/>
      <c r="C528" s="351" t="s">
        <v>115</v>
      </c>
      <c r="D528" s="352"/>
      <c r="E528" s="173"/>
      <c r="F528" s="31"/>
      <c r="G528" s="155" t="s">
        <v>128</v>
      </c>
      <c r="H528" s="168"/>
      <c r="I528" s="31"/>
      <c r="J528" s="155" t="s">
        <v>128</v>
      </c>
      <c r="K528" s="169"/>
      <c r="L528" s="163"/>
      <c r="M528" s="164"/>
      <c r="N528" s="34"/>
      <c r="O528" s="170" t="s">
        <v>145</v>
      </c>
      <c r="P528" s="171"/>
      <c r="Q528" s="172"/>
      <c r="R528" s="349"/>
      <c r="S528" s="350"/>
      <c r="T528" s="73"/>
      <c r="U528" s="56"/>
    </row>
    <row r="529" spans="1:21" ht="17" thickBot="1">
      <c r="A529" s="291"/>
      <c r="B529" s="201" t="s">
        <v>146</v>
      </c>
      <c r="C529" s="201"/>
      <c r="D529" s="201"/>
      <c r="E529" s="201"/>
      <c r="F529" s="201"/>
      <c r="G529" s="201"/>
      <c r="H529" s="201"/>
      <c r="I529" s="201"/>
      <c r="J529" s="201"/>
      <c r="K529" s="201"/>
      <c r="L529" s="201"/>
      <c r="M529" s="174" t="str">
        <f>IF(SUM(M512:M528)=0,"",SUM(M512:M528))</f>
        <v/>
      </c>
      <c r="N529" s="10"/>
      <c r="O529" s="175"/>
      <c r="P529" s="176"/>
      <c r="Q529" s="77"/>
      <c r="R529" s="177"/>
      <c r="S529" s="178"/>
      <c r="T529" s="128"/>
      <c r="U529" s="56"/>
    </row>
    <row r="530" spans="1:21" ht="17" thickBot="1">
      <c r="A530" s="261" t="s">
        <v>147</v>
      </c>
      <c r="B530" s="262"/>
      <c r="C530" s="262"/>
      <c r="D530" s="262"/>
      <c r="E530" s="262"/>
      <c r="F530" s="262"/>
      <c r="G530" s="262"/>
      <c r="H530" s="262"/>
      <c r="I530" s="262"/>
      <c r="J530" s="262"/>
      <c r="K530" s="262"/>
      <c r="L530" s="366"/>
      <c r="M530" s="179" t="str">
        <f>IF(SUM(M465,M470,M493,M507,M529)=0,"",SUM(M465,M470,M493,M507,M529))</f>
        <v/>
      </c>
      <c r="N530" s="10"/>
      <c r="O530" s="77" t="s">
        <v>160</v>
      </c>
      <c r="P530" s="97"/>
      <c r="Q530" s="15"/>
      <c r="S530" s="180"/>
      <c r="T530" s="22"/>
      <c r="U530" s="56"/>
    </row>
    <row r="531" spans="1:21">
      <c r="A531" s="181"/>
      <c r="B531" s="182"/>
      <c r="C531" s="183"/>
      <c r="D531" s="183"/>
      <c r="E531" s="183"/>
      <c r="F531" s="183"/>
      <c r="G531" s="181"/>
      <c r="H531" s="181"/>
      <c r="I531" s="181"/>
      <c r="J531" s="181"/>
      <c r="K531" s="181"/>
      <c r="L531" s="181"/>
      <c r="M531" s="184"/>
      <c r="N531" s="10"/>
      <c r="O531" s="101" t="s">
        <v>161</v>
      </c>
      <c r="Q531" s="15"/>
    </row>
    <row r="532" spans="1:21">
      <c r="A532" s="185"/>
      <c r="B532" s="367" t="s">
        <v>148</v>
      </c>
      <c r="C532" s="367"/>
      <c r="D532" s="367"/>
      <c r="E532" s="367"/>
      <c r="F532" s="367"/>
      <c r="G532" s="367" t="str">
        <f>IF(P512="","",""&amp;$P512&amp;" "&amp;$R512&amp;"　"&amp;$P513&amp;" "&amp;$R513&amp;"　"&amp;$P514&amp;" "&amp;$R514&amp;"　"&amp;$P515&amp;" "&amp;$R515&amp;"")</f>
        <v/>
      </c>
      <c r="H532" s="367"/>
      <c r="I532" s="367"/>
      <c r="J532" s="367"/>
      <c r="K532" s="367"/>
      <c r="L532" s="367"/>
      <c r="M532" s="367"/>
      <c r="N532" s="10"/>
      <c r="O532" s="77" t="s">
        <v>162</v>
      </c>
      <c r="Q532" s="15"/>
    </row>
    <row r="533" spans="1:21">
      <c r="A533" s="186"/>
      <c r="B533" s="368"/>
      <c r="C533" s="368"/>
      <c r="D533" s="368"/>
      <c r="E533" s="368"/>
      <c r="F533" s="368"/>
      <c r="G533" s="368"/>
      <c r="H533" s="368"/>
      <c r="I533" s="368"/>
      <c r="J533" s="368"/>
      <c r="K533" s="368"/>
      <c r="L533" s="368"/>
      <c r="M533" s="368"/>
    </row>
    <row r="534" spans="1:21">
      <c r="A534" s="186"/>
      <c r="B534" s="368"/>
      <c r="C534" s="368"/>
      <c r="D534" s="368"/>
      <c r="E534" s="368"/>
      <c r="F534" s="368"/>
      <c r="G534" s="368"/>
      <c r="H534" s="368"/>
      <c r="I534" s="368"/>
      <c r="J534" s="368"/>
      <c r="K534" s="368"/>
      <c r="L534" s="368"/>
      <c r="M534" s="368"/>
    </row>
    <row r="535" spans="1:21" ht="8.25" customHeight="1">
      <c r="A535" s="186"/>
      <c r="B535" s="187"/>
      <c r="C535" s="187"/>
      <c r="D535" s="187"/>
      <c r="E535" s="187"/>
      <c r="F535" s="187"/>
      <c r="G535" s="187"/>
      <c r="H535" s="187"/>
      <c r="I535" s="187"/>
      <c r="J535" s="187"/>
      <c r="K535" s="187"/>
      <c r="L535" s="187"/>
      <c r="M535" s="187"/>
    </row>
    <row r="536" spans="1:21" ht="19">
      <c r="A536" s="1"/>
      <c r="B536" s="2" t="s">
        <v>0</v>
      </c>
      <c r="C536" s="2"/>
      <c r="D536" s="2"/>
      <c r="E536" s="2"/>
      <c r="F536" s="2"/>
      <c r="G536" s="3"/>
      <c r="H536" s="3"/>
      <c r="I536" s="3"/>
      <c r="J536" s="3"/>
      <c r="K536" s="3"/>
      <c r="L536" s="4"/>
      <c r="M536" s="4"/>
      <c r="N536" s="5" t="s">
        <v>149</v>
      </c>
    </row>
    <row r="537" spans="1:21">
      <c r="A537" s="8"/>
      <c r="B537" s="8"/>
      <c r="C537" s="8"/>
      <c r="D537" s="8"/>
      <c r="E537" s="8"/>
      <c r="F537" s="8"/>
      <c r="G537" s="9"/>
      <c r="H537" s="9"/>
      <c r="I537" s="9"/>
      <c r="J537" s="9"/>
      <c r="K537" s="9"/>
      <c r="L537" s="4"/>
      <c r="M537" s="4"/>
      <c r="N537" s="10"/>
      <c r="O537" s="11" t="s">
        <v>150</v>
      </c>
    </row>
    <row r="538" spans="1:21">
      <c r="A538" s="8"/>
      <c r="B538" s="12" t="s">
        <v>1</v>
      </c>
      <c r="C538" s="13">
        <f>C431</f>
        <v>0</v>
      </c>
      <c r="D538" s="14" t="s">
        <v>2</v>
      </c>
      <c r="F538" s="12" t="s">
        <v>3</v>
      </c>
      <c r="G538" s="198"/>
      <c r="H538" s="199"/>
      <c r="I538" s="199"/>
      <c r="J538" s="199"/>
      <c r="K538" s="199"/>
      <c r="L538" s="200"/>
      <c r="M538" s="4"/>
      <c r="N538" s="10"/>
      <c r="O538" s="16" t="s">
        <v>151</v>
      </c>
    </row>
    <row r="539" spans="1:21">
      <c r="A539" s="17"/>
      <c r="B539" s="18"/>
      <c r="C539" s="19"/>
      <c r="D539" s="19"/>
      <c r="E539" s="17"/>
      <c r="F539" s="19"/>
      <c r="G539" s="20"/>
      <c r="H539" s="20"/>
      <c r="I539" s="20"/>
      <c r="J539" s="20"/>
      <c r="K539" s="20"/>
      <c r="L539" s="21"/>
      <c r="M539" s="21"/>
      <c r="N539" s="10"/>
      <c r="O539" s="16" t="s">
        <v>152</v>
      </c>
    </row>
    <row r="540" spans="1:21">
      <c r="A540" s="201" t="s">
        <v>4</v>
      </c>
      <c r="B540" s="201"/>
      <c r="C540" s="201"/>
      <c r="D540" s="201"/>
      <c r="E540" s="201"/>
      <c r="F540" s="201" t="s">
        <v>5</v>
      </c>
      <c r="G540" s="201"/>
      <c r="H540" s="201"/>
      <c r="I540" s="202" t="s">
        <v>6</v>
      </c>
      <c r="J540" s="202"/>
      <c r="K540" s="202"/>
      <c r="L540" s="203" t="s">
        <v>7</v>
      </c>
      <c r="M540" s="203" t="s">
        <v>8</v>
      </c>
      <c r="N540" s="22"/>
      <c r="O540" s="205" t="s">
        <v>9</v>
      </c>
      <c r="P540" s="212" t="s">
        <v>10</v>
      </c>
      <c r="Q540" s="212"/>
      <c r="R540" s="205" t="s">
        <v>9</v>
      </c>
      <c r="S540" s="212" t="s">
        <v>11</v>
      </c>
      <c r="T540" s="212"/>
    </row>
    <row r="541" spans="1:21">
      <c r="A541" s="201"/>
      <c r="B541" s="201"/>
      <c r="C541" s="201"/>
      <c r="D541" s="201"/>
      <c r="E541" s="201"/>
      <c r="F541" s="23" t="s">
        <v>12</v>
      </c>
      <c r="G541" s="201" t="s">
        <v>13</v>
      </c>
      <c r="H541" s="23" t="s">
        <v>14</v>
      </c>
      <c r="I541" s="23" t="s">
        <v>12</v>
      </c>
      <c r="J541" s="201" t="s">
        <v>13</v>
      </c>
      <c r="K541" s="23" t="s">
        <v>14</v>
      </c>
      <c r="L541" s="204"/>
      <c r="M541" s="204"/>
      <c r="N541" s="22"/>
      <c r="O541" s="211"/>
      <c r="P541" s="24" t="s">
        <v>12</v>
      </c>
      <c r="Q541" s="213" t="s">
        <v>15</v>
      </c>
      <c r="R541" s="211"/>
      <c r="S541" s="205" t="s">
        <v>12</v>
      </c>
      <c r="T541" s="214" t="s">
        <v>13</v>
      </c>
    </row>
    <row r="542" spans="1:21">
      <c r="A542" s="201"/>
      <c r="B542" s="201"/>
      <c r="C542" s="201"/>
      <c r="D542" s="201"/>
      <c r="E542" s="201"/>
      <c r="F542" s="25" t="s">
        <v>16</v>
      </c>
      <c r="G542" s="201"/>
      <c r="H542" s="25" t="s">
        <v>17</v>
      </c>
      <c r="I542" s="25" t="s">
        <v>18</v>
      </c>
      <c r="J542" s="201"/>
      <c r="K542" s="25" t="s">
        <v>19</v>
      </c>
      <c r="L542" s="26" t="s">
        <v>20</v>
      </c>
      <c r="M542" s="26" t="s">
        <v>21</v>
      </c>
      <c r="N542" s="22"/>
      <c r="O542" s="206"/>
      <c r="P542" s="27" t="s">
        <v>22</v>
      </c>
      <c r="Q542" s="213"/>
      <c r="R542" s="206"/>
      <c r="S542" s="206"/>
      <c r="T542" s="215"/>
    </row>
    <row r="543" spans="1:21" ht="15" customHeight="1">
      <c r="A543" s="207" t="s">
        <v>23</v>
      </c>
      <c r="B543" s="208" t="s">
        <v>24</v>
      </c>
      <c r="C543" s="209"/>
      <c r="D543" s="209"/>
      <c r="E543" s="210"/>
      <c r="F543" s="28"/>
      <c r="G543" s="29" t="s">
        <v>25</v>
      </c>
      <c r="H543" s="30" t="str">
        <f t="shared" ref="H543:H571" si="104">IF(F543="","",F543*P543)</f>
        <v/>
      </c>
      <c r="I543" s="31"/>
      <c r="J543" s="29" t="s">
        <v>25</v>
      </c>
      <c r="K543" s="32" t="str">
        <f t="shared" ref="K543:K569" si="105">IF(I543="","",I543*P543)</f>
        <v/>
      </c>
      <c r="L543" s="32" t="str">
        <f>IF(F543="",IF(I543="","",-(I543*P543)),(F543-I543)*P543)</f>
        <v/>
      </c>
      <c r="M543" s="33" t="str">
        <f t="shared" ref="M543:M549" si="106">IF(L543="","",L543*S543*44/12)</f>
        <v/>
      </c>
      <c r="N543" s="34"/>
      <c r="O543" s="35" t="str">
        <f>IF(P543=$X$8,"","○")</f>
        <v/>
      </c>
      <c r="P543" s="36">
        <v>38.299999999999997</v>
      </c>
      <c r="Q543" s="37" t="s">
        <v>26</v>
      </c>
      <c r="R543" s="38" t="str">
        <f>IF(S543=$Z$8,"","○")</f>
        <v/>
      </c>
      <c r="S543" s="39">
        <v>1.9E-2</v>
      </c>
      <c r="T543" s="40" t="s">
        <v>27</v>
      </c>
    </row>
    <row r="544" spans="1:21" ht="15" customHeight="1">
      <c r="A544" s="207"/>
      <c r="B544" s="208" t="s">
        <v>29</v>
      </c>
      <c r="C544" s="209"/>
      <c r="D544" s="209"/>
      <c r="E544" s="210"/>
      <c r="F544" s="28"/>
      <c r="G544" s="29" t="s">
        <v>25</v>
      </c>
      <c r="H544" s="30" t="str">
        <f t="shared" si="104"/>
        <v/>
      </c>
      <c r="I544" s="31"/>
      <c r="J544" s="29" t="s">
        <v>25</v>
      </c>
      <c r="K544" s="32" t="str">
        <f t="shared" si="105"/>
        <v/>
      </c>
      <c r="L544" s="32" t="str">
        <f t="shared" ref="L544:L549" si="107">IF(F544="",IF(I544="","",-(I544*P544)),(F544-I544)*P544)</f>
        <v/>
      </c>
      <c r="M544" s="33" t="str">
        <f t="shared" si="106"/>
        <v/>
      </c>
      <c r="N544" s="34"/>
      <c r="O544" s="35" t="str">
        <f>IF(P544=$X$9,"","○")</f>
        <v/>
      </c>
      <c r="P544" s="36">
        <v>34.799999999999997</v>
      </c>
      <c r="Q544" s="37" t="s">
        <v>26</v>
      </c>
      <c r="R544" s="38" t="str">
        <f>IF(S544=$Z$9,"","○")</f>
        <v/>
      </c>
      <c r="S544" s="36">
        <v>1.83E-2</v>
      </c>
      <c r="T544" s="40" t="s">
        <v>30</v>
      </c>
    </row>
    <row r="545" spans="1:20" ht="15" customHeight="1">
      <c r="A545" s="207"/>
      <c r="B545" s="208" t="s">
        <v>31</v>
      </c>
      <c r="C545" s="209"/>
      <c r="D545" s="209"/>
      <c r="E545" s="210"/>
      <c r="F545" s="28"/>
      <c r="G545" s="29" t="s">
        <v>25</v>
      </c>
      <c r="H545" s="30" t="str">
        <f t="shared" si="104"/>
        <v/>
      </c>
      <c r="I545" s="31"/>
      <c r="J545" s="29" t="s">
        <v>25</v>
      </c>
      <c r="K545" s="32" t="str">
        <f t="shared" si="105"/>
        <v/>
      </c>
      <c r="L545" s="32" t="str">
        <f t="shared" si="107"/>
        <v/>
      </c>
      <c r="M545" s="33" t="str">
        <f t="shared" si="106"/>
        <v/>
      </c>
      <c r="N545" s="34"/>
      <c r="O545" s="35" t="str">
        <f>IF(P545=$X$10,"","○")</f>
        <v/>
      </c>
      <c r="P545" s="36">
        <v>33.4</v>
      </c>
      <c r="Q545" s="37" t="s">
        <v>26</v>
      </c>
      <c r="R545" s="38" t="str">
        <f>IF(S545=$Z$10,"","○")</f>
        <v/>
      </c>
      <c r="S545" s="36">
        <v>1.8700000000000001E-2</v>
      </c>
      <c r="T545" s="40" t="s">
        <v>30</v>
      </c>
    </row>
    <row r="546" spans="1:20" ht="15" customHeight="1">
      <c r="A546" s="207"/>
      <c r="B546" s="208" t="s">
        <v>32</v>
      </c>
      <c r="C546" s="209"/>
      <c r="D546" s="209"/>
      <c r="E546" s="210"/>
      <c r="F546" s="28"/>
      <c r="G546" s="29" t="s">
        <v>25</v>
      </c>
      <c r="H546" s="30" t="str">
        <f t="shared" si="104"/>
        <v/>
      </c>
      <c r="I546" s="31"/>
      <c r="J546" s="29" t="s">
        <v>25</v>
      </c>
      <c r="K546" s="32" t="str">
        <f t="shared" si="105"/>
        <v/>
      </c>
      <c r="L546" s="32" t="str">
        <f t="shared" si="107"/>
        <v/>
      </c>
      <c r="M546" s="33" t="str">
        <f t="shared" si="106"/>
        <v/>
      </c>
      <c r="N546" s="34"/>
      <c r="O546" s="35" t="str">
        <f>IF(P546=$X$11,"","○")</f>
        <v/>
      </c>
      <c r="P546" s="36">
        <v>33.299999999999997</v>
      </c>
      <c r="Q546" s="37" t="s">
        <v>26</v>
      </c>
      <c r="R546" s="38" t="str">
        <f>IF(S546=$Z$12,"","○")</f>
        <v/>
      </c>
      <c r="S546" s="36">
        <v>1.8599999999999998E-2</v>
      </c>
      <c r="T546" s="40" t="s">
        <v>30</v>
      </c>
    </row>
    <row r="547" spans="1:20" ht="15" customHeight="1">
      <c r="A547" s="207"/>
      <c r="B547" s="208" t="s">
        <v>33</v>
      </c>
      <c r="C547" s="209"/>
      <c r="D547" s="209"/>
      <c r="E547" s="210"/>
      <c r="F547" s="28"/>
      <c r="G547" s="29" t="s">
        <v>25</v>
      </c>
      <c r="H547" s="30" t="str">
        <f t="shared" si="104"/>
        <v/>
      </c>
      <c r="I547" s="31"/>
      <c r="J547" s="29" t="s">
        <v>25</v>
      </c>
      <c r="K547" s="32" t="str">
        <f t="shared" si="105"/>
        <v/>
      </c>
      <c r="L547" s="32" t="str">
        <f t="shared" si="107"/>
        <v/>
      </c>
      <c r="M547" s="33" t="str">
        <f t="shared" si="106"/>
        <v/>
      </c>
      <c r="N547" s="34"/>
      <c r="O547" s="35" t="str">
        <f>IF(P547=$X$12,"","○")</f>
        <v/>
      </c>
      <c r="P547" s="36">
        <v>36.299999999999997</v>
      </c>
      <c r="Q547" s="37" t="s">
        <v>26</v>
      </c>
      <c r="R547" s="38" t="str">
        <f>IF(S547=$Z$12,"","○")</f>
        <v/>
      </c>
      <c r="S547" s="36">
        <v>1.8599999999999998E-2</v>
      </c>
      <c r="T547" s="40" t="s">
        <v>30</v>
      </c>
    </row>
    <row r="548" spans="1:20" ht="15" customHeight="1">
      <c r="A548" s="207"/>
      <c r="B548" s="208" t="s">
        <v>34</v>
      </c>
      <c r="C548" s="209"/>
      <c r="D548" s="209"/>
      <c r="E548" s="210"/>
      <c r="F548" s="28"/>
      <c r="G548" s="29" t="s">
        <v>25</v>
      </c>
      <c r="H548" s="30" t="str">
        <f t="shared" si="104"/>
        <v/>
      </c>
      <c r="I548" s="31"/>
      <c r="J548" s="29" t="s">
        <v>25</v>
      </c>
      <c r="K548" s="32" t="str">
        <f t="shared" si="105"/>
        <v/>
      </c>
      <c r="L548" s="32" t="str">
        <f t="shared" si="107"/>
        <v/>
      </c>
      <c r="M548" s="33" t="str">
        <f t="shared" si="106"/>
        <v/>
      </c>
      <c r="N548" s="34"/>
      <c r="O548" s="35" t="str">
        <f>IF(P548=$X$13,"","○")</f>
        <v/>
      </c>
      <c r="P548" s="36">
        <v>36.5</v>
      </c>
      <c r="Q548" s="37" t="s">
        <v>26</v>
      </c>
      <c r="R548" s="38" t="str">
        <f>IF(S548=$Z$13,"","○")</f>
        <v/>
      </c>
      <c r="S548" s="36">
        <v>1.8700000000000001E-2</v>
      </c>
      <c r="T548" s="40" t="s">
        <v>30</v>
      </c>
    </row>
    <row r="549" spans="1:20" ht="15" customHeight="1">
      <c r="A549" s="207"/>
      <c r="B549" s="208" t="s">
        <v>35</v>
      </c>
      <c r="C549" s="209"/>
      <c r="D549" s="209"/>
      <c r="E549" s="210"/>
      <c r="F549" s="28"/>
      <c r="G549" s="29" t="s">
        <v>25</v>
      </c>
      <c r="H549" s="30" t="str">
        <f t="shared" si="104"/>
        <v/>
      </c>
      <c r="I549" s="31"/>
      <c r="J549" s="29" t="s">
        <v>25</v>
      </c>
      <c r="K549" s="32" t="str">
        <f t="shared" si="105"/>
        <v/>
      </c>
      <c r="L549" s="32" t="str">
        <f t="shared" si="107"/>
        <v/>
      </c>
      <c r="M549" s="33" t="str">
        <f t="shared" si="106"/>
        <v/>
      </c>
      <c r="N549" s="34"/>
      <c r="O549" s="35" t="str">
        <f>IF(P549=$X$14,"","○")</f>
        <v/>
      </c>
      <c r="P549" s="45">
        <v>38</v>
      </c>
      <c r="Q549" s="37" t="s">
        <v>26</v>
      </c>
      <c r="R549" s="38" t="str">
        <f>IF(S549=$Z$14,"","○")</f>
        <v/>
      </c>
      <c r="S549" s="36">
        <v>1.8800000000000001E-2</v>
      </c>
      <c r="T549" s="40" t="s">
        <v>30</v>
      </c>
    </row>
    <row r="550" spans="1:20" ht="15" customHeight="1">
      <c r="A550" s="207"/>
      <c r="B550" s="208" t="s">
        <v>36</v>
      </c>
      <c r="C550" s="209"/>
      <c r="D550" s="209"/>
      <c r="E550" s="210"/>
      <c r="F550" s="28"/>
      <c r="G550" s="29" t="s">
        <v>25</v>
      </c>
      <c r="H550" s="30" t="str">
        <f t="shared" si="104"/>
        <v/>
      </c>
      <c r="I550" s="31"/>
      <c r="J550" s="29" t="s">
        <v>25</v>
      </c>
      <c r="K550" s="32" t="str">
        <f t="shared" si="105"/>
        <v/>
      </c>
      <c r="L550" s="32" t="str">
        <f>IF(F550="",IF(I550="","",-(I550*P550)),(F550-I550)*P550)</f>
        <v/>
      </c>
      <c r="M550" s="33" t="str">
        <f>IF(L550="","",L550*S550*44/12)</f>
        <v/>
      </c>
      <c r="N550" s="34"/>
      <c r="O550" s="35" t="str">
        <f>IF(P550=$X$15,"","○")</f>
        <v/>
      </c>
      <c r="P550" s="36">
        <v>38.9</v>
      </c>
      <c r="Q550" s="37" t="s">
        <v>26</v>
      </c>
      <c r="R550" s="38" t="str">
        <f>IF(S550=$Z$15,"","○")</f>
        <v/>
      </c>
      <c r="S550" s="36">
        <v>1.9300000000000001E-2</v>
      </c>
      <c r="T550" s="40" t="s">
        <v>30</v>
      </c>
    </row>
    <row r="551" spans="1:20" ht="15" customHeight="1">
      <c r="A551" s="207"/>
      <c r="B551" s="208" t="s">
        <v>37</v>
      </c>
      <c r="C551" s="209"/>
      <c r="D551" s="209"/>
      <c r="E551" s="210"/>
      <c r="F551" s="28"/>
      <c r="G551" s="29" t="s">
        <v>25</v>
      </c>
      <c r="H551" s="30" t="str">
        <f t="shared" si="104"/>
        <v/>
      </c>
      <c r="I551" s="31"/>
      <c r="J551" s="29" t="s">
        <v>25</v>
      </c>
      <c r="K551" s="32" t="str">
        <f t="shared" si="105"/>
        <v/>
      </c>
      <c r="L551" s="32" t="str">
        <f t="shared" ref="L551:L564" si="108">IF(F551="",IF(I551="","",-(I551*P551)),(F551-I551)*P551)</f>
        <v/>
      </c>
      <c r="M551" s="33" t="str">
        <f t="shared" ref="M551:M569" si="109">IF(L551="","",L551*S551*44/12)</f>
        <v/>
      </c>
      <c r="N551" s="34"/>
      <c r="O551" s="35" t="str">
        <f>IF(P551=$X$16,"","○")</f>
        <v/>
      </c>
      <c r="P551" s="36">
        <v>41.8</v>
      </c>
      <c r="Q551" s="37" t="s">
        <v>26</v>
      </c>
      <c r="R551" s="38" t="str">
        <f>IF(S551=$Z$16,"","○")</f>
        <v/>
      </c>
      <c r="S551" s="36">
        <v>2.0199999999999999E-2</v>
      </c>
      <c r="T551" s="40" t="s">
        <v>30</v>
      </c>
    </row>
    <row r="552" spans="1:20" ht="15" customHeight="1">
      <c r="A552" s="207"/>
      <c r="B552" s="208" t="s">
        <v>38</v>
      </c>
      <c r="C552" s="209"/>
      <c r="D552" s="209"/>
      <c r="E552" s="210"/>
      <c r="F552" s="28"/>
      <c r="G552" s="29" t="s">
        <v>39</v>
      </c>
      <c r="H552" s="30" t="str">
        <f t="shared" si="104"/>
        <v/>
      </c>
      <c r="I552" s="31"/>
      <c r="J552" s="29" t="s">
        <v>39</v>
      </c>
      <c r="K552" s="32" t="str">
        <f t="shared" si="105"/>
        <v/>
      </c>
      <c r="L552" s="32" t="str">
        <f t="shared" si="108"/>
        <v/>
      </c>
      <c r="M552" s="33" t="str">
        <f t="shared" si="109"/>
        <v/>
      </c>
      <c r="N552" s="34"/>
      <c r="O552" s="35" t="str">
        <f>IF(P552=$X$17,"","○")</f>
        <v/>
      </c>
      <c r="P552" s="45">
        <v>40</v>
      </c>
      <c r="Q552" s="37" t="s">
        <v>40</v>
      </c>
      <c r="R552" s="38" t="str">
        <f>IF(S552=$Z$17,"","○")</f>
        <v/>
      </c>
      <c r="S552" s="36">
        <v>2.0400000000000001E-2</v>
      </c>
      <c r="T552" s="40" t="s">
        <v>30</v>
      </c>
    </row>
    <row r="553" spans="1:20" ht="15" customHeight="1">
      <c r="A553" s="207"/>
      <c r="B553" s="208" t="s">
        <v>41</v>
      </c>
      <c r="C553" s="209"/>
      <c r="D553" s="209"/>
      <c r="E553" s="210"/>
      <c r="F553" s="28"/>
      <c r="G553" s="29" t="s">
        <v>39</v>
      </c>
      <c r="H553" s="30" t="str">
        <f t="shared" si="104"/>
        <v/>
      </c>
      <c r="I553" s="31"/>
      <c r="J553" s="29" t="s">
        <v>39</v>
      </c>
      <c r="K553" s="32" t="str">
        <f t="shared" si="105"/>
        <v/>
      </c>
      <c r="L553" s="32" t="str">
        <f t="shared" si="108"/>
        <v/>
      </c>
      <c r="M553" s="33" t="str">
        <f t="shared" si="109"/>
        <v/>
      </c>
      <c r="N553" s="34"/>
      <c r="O553" s="35" t="str">
        <f>IF(P553=$X$18,"","○")</f>
        <v/>
      </c>
      <c r="P553" s="36">
        <v>34.1</v>
      </c>
      <c r="Q553" s="37" t="s">
        <v>40</v>
      </c>
      <c r="R553" s="38" t="str">
        <f>IF(S553=$Z$18,"","○")</f>
        <v/>
      </c>
      <c r="S553" s="36">
        <v>2.4500000000000001E-2</v>
      </c>
      <c r="T553" s="40" t="s">
        <v>30</v>
      </c>
    </row>
    <row r="554" spans="1:20" ht="15" customHeight="1">
      <c r="A554" s="207"/>
      <c r="B554" s="217" t="s">
        <v>42</v>
      </c>
      <c r="C554" s="218" t="s">
        <v>43</v>
      </c>
      <c r="D554" s="218"/>
      <c r="E554" s="218"/>
      <c r="F554" s="28"/>
      <c r="G554" s="29" t="s">
        <v>39</v>
      </c>
      <c r="H554" s="30" t="str">
        <f t="shared" si="104"/>
        <v/>
      </c>
      <c r="I554" s="31"/>
      <c r="J554" s="29" t="s">
        <v>39</v>
      </c>
      <c r="K554" s="32" t="str">
        <f t="shared" si="105"/>
        <v/>
      </c>
      <c r="L554" s="32" t="str">
        <f t="shared" si="108"/>
        <v/>
      </c>
      <c r="M554" s="33" t="str">
        <f t="shared" si="109"/>
        <v/>
      </c>
      <c r="N554" s="34"/>
      <c r="O554" s="35" t="str">
        <f>IF(P554=$X$19,"","○")</f>
        <v/>
      </c>
      <c r="P554" s="36">
        <v>50.1</v>
      </c>
      <c r="Q554" s="37" t="s">
        <v>40</v>
      </c>
      <c r="R554" s="38" t="str">
        <f>IF(S554=$Z$19,"","○")</f>
        <v/>
      </c>
      <c r="S554" s="36">
        <v>1.6299999999999999E-2</v>
      </c>
      <c r="T554" s="40" t="s">
        <v>30</v>
      </c>
    </row>
    <row r="555" spans="1:20" ht="15" customHeight="1">
      <c r="A555" s="207"/>
      <c r="B555" s="217"/>
      <c r="C555" s="218" t="s">
        <v>45</v>
      </c>
      <c r="D555" s="218"/>
      <c r="E555" s="218"/>
      <c r="F555" s="28"/>
      <c r="G555" s="29" t="s">
        <v>46</v>
      </c>
      <c r="H555" s="30" t="str">
        <f t="shared" si="104"/>
        <v/>
      </c>
      <c r="I555" s="31"/>
      <c r="J555" s="29" t="s">
        <v>46</v>
      </c>
      <c r="K555" s="32" t="str">
        <f t="shared" si="105"/>
        <v/>
      </c>
      <c r="L555" s="32" t="str">
        <f t="shared" si="108"/>
        <v/>
      </c>
      <c r="M555" s="33" t="str">
        <f t="shared" si="109"/>
        <v/>
      </c>
      <c r="N555" s="34"/>
      <c r="O555" s="35" t="str">
        <f>IF(P555=$X$20,"","○")</f>
        <v/>
      </c>
      <c r="P555" s="36">
        <v>46.1</v>
      </c>
      <c r="Q555" s="37" t="s">
        <v>47</v>
      </c>
      <c r="R555" s="38" t="str">
        <f>IF(S555=$Z$20,"","○")</f>
        <v/>
      </c>
      <c r="S555" s="36">
        <v>1.44E-2</v>
      </c>
      <c r="T555" s="40" t="s">
        <v>30</v>
      </c>
    </row>
    <row r="556" spans="1:20" ht="15" customHeight="1">
      <c r="A556" s="207"/>
      <c r="B556" s="217" t="s">
        <v>49</v>
      </c>
      <c r="C556" s="218" t="s">
        <v>50</v>
      </c>
      <c r="D556" s="218"/>
      <c r="E556" s="218"/>
      <c r="F556" s="28"/>
      <c r="G556" s="29" t="s">
        <v>39</v>
      </c>
      <c r="H556" s="30" t="str">
        <f t="shared" si="104"/>
        <v/>
      </c>
      <c r="I556" s="31"/>
      <c r="J556" s="29" t="s">
        <v>39</v>
      </c>
      <c r="K556" s="32" t="str">
        <f t="shared" si="105"/>
        <v/>
      </c>
      <c r="L556" s="32" t="str">
        <f t="shared" si="108"/>
        <v/>
      </c>
      <c r="M556" s="33" t="str">
        <f t="shared" si="109"/>
        <v/>
      </c>
      <c r="N556" s="34"/>
      <c r="O556" s="35" t="str">
        <f>IF(P556=$X$21,"","○")</f>
        <v/>
      </c>
      <c r="P556" s="36">
        <v>54.7</v>
      </c>
      <c r="Q556" s="37" t="s">
        <v>51</v>
      </c>
      <c r="R556" s="38" t="str">
        <f>IF(S556=$Z$21,"","○")</f>
        <v/>
      </c>
      <c r="S556" s="36">
        <v>1.3899999999999999E-2</v>
      </c>
      <c r="T556" s="40" t="s">
        <v>30</v>
      </c>
    </row>
    <row r="557" spans="1:20" ht="15" customHeight="1">
      <c r="A557" s="207"/>
      <c r="B557" s="217"/>
      <c r="C557" s="218" t="s">
        <v>53</v>
      </c>
      <c r="D557" s="218"/>
      <c r="E557" s="218"/>
      <c r="F557" s="28"/>
      <c r="G557" s="29" t="s">
        <v>46</v>
      </c>
      <c r="H557" s="30" t="str">
        <f t="shared" si="104"/>
        <v/>
      </c>
      <c r="I557" s="31"/>
      <c r="J557" s="29" t="s">
        <v>46</v>
      </c>
      <c r="K557" s="32" t="str">
        <f t="shared" si="105"/>
        <v/>
      </c>
      <c r="L557" s="32" t="str">
        <f t="shared" si="108"/>
        <v/>
      </c>
      <c r="M557" s="33" t="str">
        <f t="shared" si="109"/>
        <v/>
      </c>
      <c r="N557" s="34"/>
      <c r="O557" s="35" t="str">
        <f>IF(P557=$X$22,"","○")</f>
        <v/>
      </c>
      <c r="P557" s="36">
        <v>38.4</v>
      </c>
      <c r="Q557" s="37" t="s">
        <v>47</v>
      </c>
      <c r="R557" s="38" t="str">
        <f>IF(S557=$Z$22,"","○")</f>
        <v/>
      </c>
      <c r="S557" s="36">
        <v>1.3899999999999999E-2</v>
      </c>
      <c r="T557" s="40" t="s">
        <v>30</v>
      </c>
    </row>
    <row r="558" spans="1:20" ht="15" customHeight="1">
      <c r="A558" s="207"/>
      <c r="B558" s="219" t="s">
        <v>54</v>
      </c>
      <c r="C558" s="218" t="s">
        <v>55</v>
      </c>
      <c r="D558" s="218"/>
      <c r="E558" s="218"/>
      <c r="F558" s="28"/>
      <c r="G558" s="29" t="s">
        <v>39</v>
      </c>
      <c r="H558" s="30" t="str">
        <f t="shared" si="104"/>
        <v/>
      </c>
      <c r="I558" s="31"/>
      <c r="J558" s="29" t="s">
        <v>39</v>
      </c>
      <c r="K558" s="32" t="str">
        <f t="shared" si="105"/>
        <v/>
      </c>
      <c r="L558" s="32" t="str">
        <f t="shared" si="108"/>
        <v/>
      </c>
      <c r="M558" s="33" t="str">
        <f t="shared" si="109"/>
        <v/>
      </c>
      <c r="N558" s="34"/>
      <c r="O558" s="35" t="str">
        <f>IF(P558=$X$23,"","○")</f>
        <v/>
      </c>
      <c r="P558" s="47">
        <v>28.7</v>
      </c>
      <c r="Q558" s="37" t="s">
        <v>40</v>
      </c>
      <c r="R558" s="38" t="str">
        <f>IF(S558=$Z$23,"","○")</f>
        <v/>
      </c>
      <c r="S558" s="36">
        <v>2.46E-2</v>
      </c>
      <c r="T558" s="40" t="s">
        <v>30</v>
      </c>
    </row>
    <row r="559" spans="1:20" ht="15" customHeight="1">
      <c r="A559" s="207"/>
      <c r="B559" s="219"/>
      <c r="C559" s="218" t="s">
        <v>56</v>
      </c>
      <c r="D559" s="218"/>
      <c r="E559" s="218"/>
      <c r="F559" s="28"/>
      <c r="G559" s="29" t="s">
        <v>39</v>
      </c>
      <c r="H559" s="30" t="str">
        <f t="shared" si="104"/>
        <v/>
      </c>
      <c r="I559" s="31"/>
      <c r="J559" s="29" t="s">
        <v>39</v>
      </c>
      <c r="K559" s="32" t="str">
        <f t="shared" si="105"/>
        <v/>
      </c>
      <c r="L559" s="32" t="str">
        <f t="shared" si="108"/>
        <v/>
      </c>
      <c r="M559" s="33" t="str">
        <f t="shared" si="109"/>
        <v/>
      </c>
      <c r="N559" s="34"/>
      <c r="O559" s="35" t="str">
        <f>IF(P559=$X$24,"","○")</f>
        <v/>
      </c>
      <c r="P559" s="47">
        <v>28.9</v>
      </c>
      <c r="Q559" s="37" t="s">
        <v>40</v>
      </c>
      <c r="R559" s="38" t="str">
        <f>IF(S559=$Z$24,"","○")</f>
        <v/>
      </c>
      <c r="S559" s="36">
        <v>2.4500000000000001E-2</v>
      </c>
      <c r="T559" s="40" t="s">
        <v>30</v>
      </c>
    </row>
    <row r="560" spans="1:20" ht="15" customHeight="1">
      <c r="A560" s="207"/>
      <c r="B560" s="219"/>
      <c r="C560" s="218" t="s">
        <v>57</v>
      </c>
      <c r="D560" s="218"/>
      <c r="E560" s="218"/>
      <c r="F560" s="28"/>
      <c r="G560" s="29" t="s">
        <v>39</v>
      </c>
      <c r="H560" s="30" t="str">
        <f t="shared" si="104"/>
        <v/>
      </c>
      <c r="I560" s="31"/>
      <c r="J560" s="29" t="s">
        <v>39</v>
      </c>
      <c r="K560" s="32" t="str">
        <f t="shared" si="105"/>
        <v/>
      </c>
      <c r="L560" s="32" t="str">
        <f t="shared" si="108"/>
        <v/>
      </c>
      <c r="M560" s="33" t="str">
        <f t="shared" si="109"/>
        <v/>
      </c>
      <c r="N560" s="34"/>
      <c r="O560" s="35" t="str">
        <f>IF(P560=$X$25,"","○")</f>
        <v/>
      </c>
      <c r="P560" s="47">
        <v>28.3</v>
      </c>
      <c r="Q560" s="37" t="s">
        <v>40</v>
      </c>
      <c r="R560" s="38" t="str">
        <f>IF(S560=$Z$25,"","○")</f>
        <v/>
      </c>
      <c r="S560" s="36">
        <v>2.5100000000000001E-2</v>
      </c>
      <c r="T560" s="40" t="s">
        <v>30</v>
      </c>
    </row>
    <row r="561" spans="1:23" ht="15" customHeight="1">
      <c r="A561" s="207"/>
      <c r="B561" s="219"/>
      <c r="C561" s="218" t="s">
        <v>58</v>
      </c>
      <c r="D561" s="218"/>
      <c r="E561" s="218"/>
      <c r="F561" s="28"/>
      <c r="G561" s="29" t="s">
        <v>39</v>
      </c>
      <c r="H561" s="30" t="str">
        <f t="shared" si="104"/>
        <v/>
      </c>
      <c r="I561" s="31"/>
      <c r="J561" s="29" t="s">
        <v>39</v>
      </c>
      <c r="K561" s="32" t="str">
        <f t="shared" si="105"/>
        <v/>
      </c>
      <c r="L561" s="32" t="str">
        <f t="shared" si="108"/>
        <v/>
      </c>
      <c r="M561" s="33" t="str">
        <f t="shared" si="109"/>
        <v/>
      </c>
      <c r="N561" s="34"/>
      <c r="O561" s="35" t="str">
        <f>IF(P561=$X$26,"","○")</f>
        <v/>
      </c>
      <c r="P561" s="36">
        <v>26.1</v>
      </c>
      <c r="Q561" s="37" t="s">
        <v>40</v>
      </c>
      <c r="R561" s="38" t="str">
        <f>IF(S561=$Z$26,"","○")</f>
        <v/>
      </c>
      <c r="S561" s="36">
        <v>2.4299999999999999E-2</v>
      </c>
      <c r="T561" s="40" t="s">
        <v>30</v>
      </c>
    </row>
    <row r="562" spans="1:23" ht="15" customHeight="1">
      <c r="A562" s="207"/>
      <c r="B562" s="219"/>
      <c r="C562" s="218" t="s">
        <v>59</v>
      </c>
      <c r="D562" s="218"/>
      <c r="E562" s="218"/>
      <c r="F562" s="28"/>
      <c r="G562" s="29" t="s">
        <v>39</v>
      </c>
      <c r="H562" s="30" t="str">
        <f t="shared" si="104"/>
        <v/>
      </c>
      <c r="I562" s="31"/>
      <c r="J562" s="29" t="s">
        <v>39</v>
      </c>
      <c r="K562" s="32" t="str">
        <f t="shared" si="105"/>
        <v/>
      </c>
      <c r="L562" s="32" t="str">
        <f t="shared" si="108"/>
        <v/>
      </c>
      <c r="M562" s="33" t="str">
        <f t="shared" si="109"/>
        <v/>
      </c>
      <c r="N562" s="34"/>
      <c r="O562" s="35" t="str">
        <f>IF(P562=$X$27,"","○")</f>
        <v/>
      </c>
      <c r="P562" s="36">
        <v>24.2</v>
      </c>
      <c r="Q562" s="37" t="s">
        <v>40</v>
      </c>
      <c r="R562" s="38" t="str">
        <f>IF(S562=$Z$27,"","○")</f>
        <v/>
      </c>
      <c r="S562" s="36">
        <v>2.4199999999999999E-2</v>
      </c>
      <c r="T562" s="40" t="s">
        <v>30</v>
      </c>
    </row>
    <row r="563" spans="1:23" ht="15" customHeight="1">
      <c r="A563" s="207"/>
      <c r="B563" s="219"/>
      <c r="C563" s="218" t="s">
        <v>60</v>
      </c>
      <c r="D563" s="218"/>
      <c r="E563" s="218"/>
      <c r="F563" s="28"/>
      <c r="G563" s="29" t="s">
        <v>39</v>
      </c>
      <c r="H563" s="30" t="str">
        <f t="shared" si="104"/>
        <v/>
      </c>
      <c r="I563" s="31"/>
      <c r="J563" s="29" t="s">
        <v>39</v>
      </c>
      <c r="K563" s="32" t="str">
        <f t="shared" si="105"/>
        <v/>
      </c>
      <c r="L563" s="32" t="str">
        <f t="shared" si="108"/>
        <v/>
      </c>
      <c r="M563" s="33" t="str">
        <f t="shared" si="109"/>
        <v/>
      </c>
      <c r="N563" s="34"/>
      <c r="O563" s="35" t="str">
        <f>IF(P563=$X$28,"","○")</f>
        <v/>
      </c>
      <c r="P563" s="36">
        <v>27.8</v>
      </c>
      <c r="Q563" s="37" t="s">
        <v>40</v>
      </c>
      <c r="R563" s="38" t="str">
        <f>IF(S563=$Z$28,"","○")</f>
        <v/>
      </c>
      <c r="S563" s="36">
        <v>2.5899999999999999E-2</v>
      </c>
      <c r="T563" s="40" t="s">
        <v>30</v>
      </c>
    </row>
    <row r="564" spans="1:23" ht="15" customHeight="1">
      <c r="A564" s="207"/>
      <c r="B564" s="219" t="s">
        <v>61</v>
      </c>
      <c r="C564" s="219"/>
      <c r="D564" s="219"/>
      <c r="E564" s="219"/>
      <c r="F564" s="28"/>
      <c r="G564" s="29" t="s">
        <v>39</v>
      </c>
      <c r="H564" s="30" t="str">
        <f t="shared" si="104"/>
        <v/>
      </c>
      <c r="I564" s="31"/>
      <c r="J564" s="29" t="s">
        <v>39</v>
      </c>
      <c r="K564" s="32" t="str">
        <f t="shared" si="105"/>
        <v/>
      </c>
      <c r="L564" s="32" t="str">
        <f t="shared" si="108"/>
        <v/>
      </c>
      <c r="M564" s="33" t="str">
        <f t="shared" si="109"/>
        <v/>
      </c>
      <c r="N564" s="34"/>
      <c r="O564" s="35" t="str">
        <f>IF(P564=$X$29,"","○")</f>
        <v/>
      </c>
      <c r="P564" s="45">
        <v>29</v>
      </c>
      <c r="Q564" s="37" t="s">
        <v>40</v>
      </c>
      <c r="R564" s="38" t="str">
        <f>IF(S564=$Z$29,"","○")</f>
        <v/>
      </c>
      <c r="S564" s="36">
        <v>2.9899999999999999E-2</v>
      </c>
      <c r="T564" s="40" t="s">
        <v>30</v>
      </c>
    </row>
    <row r="565" spans="1:23" ht="15" customHeight="1">
      <c r="A565" s="207"/>
      <c r="B565" s="219" t="s">
        <v>62</v>
      </c>
      <c r="C565" s="219"/>
      <c r="D565" s="219"/>
      <c r="E565" s="219"/>
      <c r="F565" s="28"/>
      <c r="G565" s="29" t="s">
        <v>39</v>
      </c>
      <c r="H565" s="30" t="str">
        <f t="shared" si="104"/>
        <v/>
      </c>
      <c r="I565" s="31"/>
      <c r="J565" s="29" t="s">
        <v>39</v>
      </c>
      <c r="K565" s="32" t="str">
        <f t="shared" si="105"/>
        <v/>
      </c>
      <c r="L565" s="32" t="str">
        <f>IF(F565="",IF(I565="","",-(I565*P565)),(F565-I565)*P565)</f>
        <v/>
      </c>
      <c r="M565" s="33" t="str">
        <f t="shared" si="109"/>
        <v/>
      </c>
      <c r="N565" s="34"/>
      <c r="O565" s="35" t="str">
        <f>IF(P565=$X$30,"","○")</f>
        <v/>
      </c>
      <c r="P565" s="36">
        <v>37.299999999999997</v>
      </c>
      <c r="Q565" s="37" t="s">
        <v>40</v>
      </c>
      <c r="R565" s="38" t="str">
        <f>IF(S565=$Z$30,"","○")</f>
        <v/>
      </c>
      <c r="S565" s="36">
        <v>2.0899999999999998E-2</v>
      </c>
      <c r="T565" s="40" t="s">
        <v>30</v>
      </c>
    </row>
    <row r="566" spans="1:23" ht="15" customHeight="1">
      <c r="A566" s="207"/>
      <c r="B566" s="219" t="s">
        <v>63</v>
      </c>
      <c r="C566" s="219"/>
      <c r="D566" s="219"/>
      <c r="E566" s="219"/>
      <c r="F566" s="28"/>
      <c r="G566" s="29" t="s">
        <v>46</v>
      </c>
      <c r="H566" s="30" t="str">
        <f t="shared" si="104"/>
        <v/>
      </c>
      <c r="I566" s="31"/>
      <c r="J566" s="29" t="s">
        <v>46</v>
      </c>
      <c r="K566" s="32" t="str">
        <f t="shared" si="105"/>
        <v/>
      </c>
      <c r="L566" s="32" t="str">
        <f t="shared" ref="L566:L569" si="110">IF(F566="",IF(I566="","",-(I566*P566)),(F566-I566)*P566)</f>
        <v/>
      </c>
      <c r="M566" s="33" t="str">
        <f t="shared" si="109"/>
        <v/>
      </c>
      <c r="N566" s="34"/>
      <c r="O566" s="35" t="str">
        <f>IF(P566=$X$31,"","○")</f>
        <v/>
      </c>
      <c r="P566" s="36">
        <v>18.399999999999999</v>
      </c>
      <c r="Q566" s="37" t="s">
        <v>47</v>
      </c>
      <c r="R566" s="38" t="str">
        <f>IF(S566=$Z$31,"","○")</f>
        <v/>
      </c>
      <c r="S566" s="49">
        <v>1.09E-2</v>
      </c>
      <c r="T566" s="40" t="s">
        <v>30</v>
      </c>
    </row>
    <row r="567" spans="1:23" ht="15" customHeight="1">
      <c r="A567" s="207"/>
      <c r="B567" s="219" t="s">
        <v>64</v>
      </c>
      <c r="C567" s="219"/>
      <c r="D567" s="219"/>
      <c r="E567" s="219"/>
      <c r="F567" s="28"/>
      <c r="G567" s="29" t="s">
        <v>46</v>
      </c>
      <c r="H567" s="30" t="str">
        <f t="shared" si="104"/>
        <v/>
      </c>
      <c r="I567" s="31"/>
      <c r="J567" s="29" t="s">
        <v>46</v>
      </c>
      <c r="K567" s="32" t="str">
        <f t="shared" si="105"/>
        <v/>
      </c>
      <c r="L567" s="32" t="str">
        <f t="shared" si="110"/>
        <v/>
      </c>
      <c r="M567" s="33" t="str">
        <f t="shared" si="109"/>
        <v/>
      </c>
      <c r="N567" s="34"/>
      <c r="O567" s="35" t="str">
        <f>IF(P567=$X$32,"","○")</f>
        <v/>
      </c>
      <c r="P567" s="36">
        <v>3.23</v>
      </c>
      <c r="Q567" s="37" t="s">
        <v>47</v>
      </c>
      <c r="R567" s="38" t="str">
        <f>IF(S567=$Z$33,"","○")</f>
        <v/>
      </c>
      <c r="S567" s="36">
        <v>2.64E-2</v>
      </c>
      <c r="T567" s="40" t="s">
        <v>30</v>
      </c>
    </row>
    <row r="568" spans="1:23" ht="15" customHeight="1">
      <c r="A568" s="207"/>
      <c r="B568" s="219" t="s">
        <v>65</v>
      </c>
      <c r="C568" s="219"/>
      <c r="D568" s="219"/>
      <c r="E568" s="219"/>
      <c r="F568" s="28"/>
      <c r="G568" s="29" t="s">
        <v>46</v>
      </c>
      <c r="H568" s="30" t="str">
        <f t="shared" si="104"/>
        <v/>
      </c>
      <c r="I568" s="31"/>
      <c r="J568" s="29" t="s">
        <v>46</v>
      </c>
      <c r="K568" s="32" t="str">
        <f t="shared" si="105"/>
        <v/>
      </c>
      <c r="L568" s="32" t="str">
        <f t="shared" si="110"/>
        <v/>
      </c>
      <c r="M568" s="33" t="str">
        <f t="shared" si="109"/>
        <v/>
      </c>
      <c r="N568" s="34"/>
      <c r="O568" s="35" t="str">
        <f>IF(P568=$X$33,"","○")</f>
        <v/>
      </c>
      <c r="P568" s="36">
        <v>3.45</v>
      </c>
      <c r="Q568" s="37" t="s">
        <v>47</v>
      </c>
      <c r="R568" s="38" t="str">
        <f>IF(S568=$Z$33,"","○")</f>
        <v/>
      </c>
      <c r="S568" s="36">
        <v>2.64E-2</v>
      </c>
      <c r="T568" s="40" t="s">
        <v>30</v>
      </c>
      <c r="U568" s="51"/>
    </row>
    <row r="569" spans="1:23" ht="15" customHeight="1" thickBot="1">
      <c r="A569" s="207"/>
      <c r="B569" s="219" t="s">
        <v>66</v>
      </c>
      <c r="C569" s="219"/>
      <c r="D569" s="219"/>
      <c r="E569" s="219"/>
      <c r="F569" s="28"/>
      <c r="G569" s="29" t="s">
        <v>46</v>
      </c>
      <c r="H569" s="30" t="str">
        <f t="shared" si="104"/>
        <v/>
      </c>
      <c r="I569" s="31"/>
      <c r="J569" s="29" t="s">
        <v>46</v>
      </c>
      <c r="K569" s="32" t="str">
        <f t="shared" si="105"/>
        <v/>
      </c>
      <c r="L569" s="32" t="str">
        <f t="shared" si="110"/>
        <v/>
      </c>
      <c r="M569" s="33" t="str">
        <f t="shared" si="109"/>
        <v/>
      </c>
      <c r="N569" s="34"/>
      <c r="O569" s="35" t="str">
        <f>IF(P569=$X$34,"","○")</f>
        <v/>
      </c>
      <c r="P569" s="52">
        <v>7.53</v>
      </c>
      <c r="Q569" s="37" t="s">
        <v>47</v>
      </c>
      <c r="R569" s="53" t="str">
        <f>IF(S569=$Z$34,"","○")</f>
        <v/>
      </c>
      <c r="S569" s="54">
        <v>4.2000000000000003E-2</v>
      </c>
      <c r="T569" s="40" t="s">
        <v>30</v>
      </c>
      <c r="U569" s="55"/>
      <c r="V569" s="55"/>
      <c r="W569" s="56"/>
    </row>
    <row r="570" spans="1:23" ht="15" customHeight="1">
      <c r="A570" s="207"/>
      <c r="B570" s="376" t="s">
        <v>67</v>
      </c>
      <c r="C570" s="369"/>
      <c r="D570" s="370"/>
      <c r="E570" s="371"/>
      <c r="F570" s="28"/>
      <c r="G570" s="58"/>
      <c r="H570" s="30" t="str">
        <f t="shared" si="104"/>
        <v/>
      </c>
      <c r="I570" s="31"/>
      <c r="J570" s="58"/>
      <c r="K570" s="32" t="str">
        <f>IF(I570="","",I570*P570)</f>
        <v/>
      </c>
      <c r="L570" s="32" t="str">
        <f>IF(F570="",IF(I570="","",-(I570*P570)),(F570-I570)*P570)</f>
        <v/>
      </c>
      <c r="M570" s="33" t="str">
        <f>IF(L570="","",L570*S570*44/12)</f>
        <v/>
      </c>
      <c r="N570" s="34"/>
      <c r="O570" s="59"/>
      <c r="P570" s="60"/>
      <c r="Q570" s="61"/>
      <c r="R570" s="62"/>
      <c r="S570" s="60"/>
      <c r="T570" s="61"/>
      <c r="U570" s="63"/>
      <c r="V570" s="56"/>
    </row>
    <row r="571" spans="1:23" ht="15" customHeight="1" thickBot="1">
      <c r="A571" s="207"/>
      <c r="B571" s="377"/>
      <c r="C571" s="369"/>
      <c r="D571" s="370"/>
      <c r="E571" s="371"/>
      <c r="F571" s="28"/>
      <c r="G571" s="58"/>
      <c r="H571" s="30" t="str">
        <f t="shared" si="104"/>
        <v/>
      </c>
      <c r="I571" s="31"/>
      <c r="J571" s="58"/>
      <c r="K571" s="32" t="str">
        <f>IF(I571="","",I571*P571)</f>
        <v/>
      </c>
      <c r="L571" s="32" t="str">
        <f>IF(F571="",IF(I571="","",-(I571*P571)),(F571-I571)*P571)</f>
        <v/>
      </c>
      <c r="M571" s="33" t="str">
        <f>IF(L571="","",L571*S571*44/12)</f>
        <v/>
      </c>
      <c r="N571" s="34"/>
      <c r="O571" s="56"/>
      <c r="P571" s="67"/>
      <c r="Q571" s="68"/>
      <c r="R571" s="65"/>
      <c r="S571" s="67"/>
      <c r="T571" s="69"/>
    </row>
    <row r="572" spans="1:23" ht="15" customHeight="1" thickTop="1">
      <c r="A572" s="207"/>
      <c r="B572" s="201" t="s">
        <v>68</v>
      </c>
      <c r="C572" s="201"/>
      <c r="D572" s="201"/>
      <c r="E572" s="201"/>
      <c r="F572" s="201"/>
      <c r="G572" s="201"/>
      <c r="H572" s="201"/>
      <c r="I572" s="201"/>
      <c r="J572" s="201"/>
      <c r="K572" s="201"/>
      <c r="L572" s="201"/>
      <c r="M572" s="71" t="str">
        <f>IF(SUM(M543:M571)=0,"",SUM(M543:M571))</f>
        <v/>
      </c>
      <c r="N572" s="34"/>
      <c r="O572" s="56"/>
      <c r="P572" s="65"/>
      <c r="Q572" s="15"/>
      <c r="R572" s="65"/>
      <c r="S572" s="72"/>
      <c r="T572" s="73"/>
      <c r="U572" s="56"/>
      <c r="V572" s="56"/>
    </row>
    <row r="573" spans="1:23" ht="15" customHeight="1">
      <c r="A573" s="207"/>
      <c r="B573" s="230"/>
      <c r="C573" s="231"/>
      <c r="D573" s="231"/>
      <c r="E573" s="232"/>
      <c r="F573" s="201" t="s">
        <v>5</v>
      </c>
      <c r="G573" s="201"/>
      <c r="H573" s="201"/>
      <c r="I573" s="202" t="s">
        <v>6</v>
      </c>
      <c r="J573" s="202"/>
      <c r="K573" s="202"/>
      <c r="L573" s="203" t="s">
        <v>69</v>
      </c>
      <c r="M573" s="220" t="s">
        <v>8</v>
      </c>
      <c r="N573" s="34"/>
      <c r="O573" s="56"/>
      <c r="P573" s="74"/>
      <c r="Q573" s="75"/>
      <c r="R573" s="65"/>
      <c r="S573" s="74"/>
      <c r="T573" s="75"/>
    </row>
    <row r="574" spans="1:23" ht="15" customHeight="1" thickBot="1">
      <c r="A574" s="207"/>
      <c r="B574" s="233"/>
      <c r="C574" s="234"/>
      <c r="D574" s="234"/>
      <c r="E574" s="235"/>
      <c r="F574" s="23" t="s">
        <v>12</v>
      </c>
      <c r="G574" s="222" t="s">
        <v>70</v>
      </c>
      <c r="H574" s="224"/>
      <c r="I574" s="23" t="s">
        <v>12</v>
      </c>
      <c r="J574" s="222" t="s">
        <v>70</v>
      </c>
      <c r="K574" s="224"/>
      <c r="L574" s="204"/>
      <c r="M574" s="221"/>
      <c r="N574" s="34"/>
      <c r="O574" s="56"/>
      <c r="P574" s="74"/>
      <c r="Q574" s="75"/>
      <c r="R574" s="65"/>
      <c r="S574" s="74"/>
      <c r="T574" s="75"/>
    </row>
    <row r="575" spans="1:23" ht="15" customHeight="1" thickTop="1" thickBot="1">
      <c r="A575" s="207"/>
      <c r="B575" s="236"/>
      <c r="C575" s="237"/>
      <c r="D575" s="237"/>
      <c r="E575" s="238"/>
      <c r="F575" s="25" t="s">
        <v>16</v>
      </c>
      <c r="G575" s="223"/>
      <c r="H575" s="225"/>
      <c r="I575" s="25" t="s">
        <v>18</v>
      </c>
      <c r="J575" s="223"/>
      <c r="K575" s="225"/>
      <c r="L575" s="76" t="s">
        <v>71</v>
      </c>
      <c r="M575" s="26" t="s">
        <v>21</v>
      </c>
      <c r="N575" s="34"/>
      <c r="O575" s="77" t="s">
        <v>72</v>
      </c>
      <c r="P575" s="74"/>
      <c r="Q575" s="15"/>
      <c r="R575" s="65"/>
      <c r="S575" s="74"/>
      <c r="T575" s="75"/>
      <c r="U575" s="226" t="s">
        <v>73</v>
      </c>
      <c r="V575" s="227"/>
      <c r="W575" s="78"/>
    </row>
    <row r="576" spans="1:23" ht="15" customHeight="1" thickTop="1" thickBot="1">
      <c r="A576" s="207"/>
      <c r="B576" s="239" t="s">
        <v>74</v>
      </c>
      <c r="C576" s="240"/>
      <c r="D576" s="240"/>
      <c r="E576" s="241"/>
      <c r="F576" s="28"/>
      <c r="G576" s="29" t="s">
        <v>46</v>
      </c>
      <c r="H576" s="79"/>
      <c r="I576" s="31"/>
      <c r="J576" s="29" t="s">
        <v>46</v>
      </c>
      <c r="K576" s="80"/>
      <c r="L576" s="32" t="str">
        <f>IF(F576="",IF(I576="","",F576-I576),F576-I576)</f>
        <v/>
      </c>
      <c r="M576" s="33" t="str">
        <f>IF(L576="","",L576*S576)</f>
        <v/>
      </c>
      <c r="N576" s="34"/>
      <c r="O576" s="56"/>
      <c r="P576" s="74"/>
      <c r="Q576" s="75"/>
      <c r="R576" s="38"/>
      <c r="S576" s="81"/>
      <c r="T576" s="82" t="s">
        <v>75</v>
      </c>
      <c r="U576" s="242"/>
      <c r="V576" s="243"/>
    </row>
    <row r="577" spans="1:22" ht="15" customHeight="1" thickTop="1">
      <c r="A577" s="207"/>
      <c r="B577" s="201" t="s">
        <v>76</v>
      </c>
      <c r="C577" s="201"/>
      <c r="D577" s="201"/>
      <c r="E577" s="201"/>
      <c r="F577" s="201"/>
      <c r="G577" s="201"/>
      <c r="H577" s="201"/>
      <c r="I577" s="201"/>
      <c r="J577" s="201"/>
      <c r="K577" s="201"/>
      <c r="L577" s="201"/>
      <c r="M577" s="71" t="str">
        <f>IF(M576=0,"",M576)</f>
        <v/>
      </c>
      <c r="N577" s="34"/>
      <c r="O577" s="11" t="s">
        <v>150</v>
      </c>
      <c r="P577" s="65"/>
      <c r="Q577" s="15"/>
      <c r="R577" s="83"/>
      <c r="S577" s="84"/>
      <c r="T577" s="85"/>
      <c r="U577" s="86"/>
      <c r="V577" s="86"/>
    </row>
    <row r="578" spans="1:22">
      <c r="A578" s="244" t="s">
        <v>77</v>
      </c>
      <c r="B578" s="246"/>
      <c r="C578" s="247"/>
      <c r="D578" s="247"/>
      <c r="E578" s="248"/>
      <c r="F578" s="201" t="s">
        <v>5</v>
      </c>
      <c r="G578" s="201"/>
      <c r="H578" s="201"/>
      <c r="I578" s="202" t="s">
        <v>6</v>
      </c>
      <c r="J578" s="202"/>
      <c r="K578" s="202"/>
      <c r="L578" s="203" t="s">
        <v>7</v>
      </c>
      <c r="M578" s="203" t="s">
        <v>8</v>
      </c>
      <c r="N578" s="22"/>
      <c r="O578" s="205" t="s">
        <v>9</v>
      </c>
      <c r="P578" s="212" t="s">
        <v>10</v>
      </c>
      <c r="Q578" s="212"/>
      <c r="R578" s="205" t="s">
        <v>9</v>
      </c>
      <c r="S578" s="212" t="s">
        <v>11</v>
      </c>
      <c r="T578" s="212"/>
    </row>
    <row r="579" spans="1:22">
      <c r="A579" s="245"/>
      <c r="B579" s="249"/>
      <c r="C579" s="250"/>
      <c r="D579" s="250"/>
      <c r="E579" s="251"/>
      <c r="F579" s="23" t="s">
        <v>12</v>
      </c>
      <c r="G579" s="201" t="s">
        <v>13</v>
      </c>
      <c r="H579" s="23" t="s">
        <v>14</v>
      </c>
      <c r="I579" s="23" t="s">
        <v>12</v>
      </c>
      <c r="J579" s="201" t="s">
        <v>13</v>
      </c>
      <c r="K579" s="23" t="s">
        <v>14</v>
      </c>
      <c r="L579" s="204"/>
      <c r="M579" s="204"/>
      <c r="N579" s="22"/>
      <c r="O579" s="211"/>
      <c r="P579" s="24" t="s">
        <v>12</v>
      </c>
      <c r="Q579" s="213" t="s">
        <v>15</v>
      </c>
      <c r="R579" s="211"/>
      <c r="S579" s="205" t="s">
        <v>12</v>
      </c>
      <c r="T579" s="214" t="s">
        <v>13</v>
      </c>
    </row>
    <row r="580" spans="1:22">
      <c r="A580" s="245"/>
      <c r="B580" s="252"/>
      <c r="C580" s="253"/>
      <c r="D580" s="253"/>
      <c r="E580" s="254"/>
      <c r="F580" s="25" t="s">
        <v>16</v>
      </c>
      <c r="G580" s="201"/>
      <c r="H580" s="25" t="s">
        <v>17</v>
      </c>
      <c r="I580" s="25" t="s">
        <v>18</v>
      </c>
      <c r="J580" s="201"/>
      <c r="K580" s="25" t="s">
        <v>19</v>
      </c>
      <c r="L580" s="26" t="s">
        <v>20</v>
      </c>
      <c r="M580" s="26" t="s">
        <v>21</v>
      </c>
      <c r="N580" s="22"/>
      <c r="O580" s="206"/>
      <c r="P580" s="27" t="s">
        <v>22</v>
      </c>
      <c r="Q580" s="213"/>
      <c r="R580" s="206"/>
      <c r="S580" s="206"/>
      <c r="T580" s="215"/>
    </row>
    <row r="581" spans="1:22" ht="15" customHeight="1">
      <c r="A581" s="245"/>
      <c r="B581" s="208" t="s">
        <v>78</v>
      </c>
      <c r="C581" s="209"/>
      <c r="D581" s="209"/>
      <c r="E581" s="210"/>
      <c r="F581" s="28"/>
      <c r="G581" s="29" t="s">
        <v>39</v>
      </c>
      <c r="H581" s="32" t="str">
        <f t="shared" ref="H581:H599" si="111">IF(F581="","",F581*P581)</f>
        <v/>
      </c>
      <c r="I581" s="28"/>
      <c r="J581" s="29" t="s">
        <v>39</v>
      </c>
      <c r="K581" s="32" t="str">
        <f t="shared" ref="K581:K582" si="112">IF(I581="","",I581*P581)</f>
        <v/>
      </c>
      <c r="L581" s="32" t="str">
        <f>IF(F581="",IF(I581="","",-(I581*P581)),(F581-I581)*P581)</f>
        <v/>
      </c>
      <c r="M581" s="33" t="str">
        <f>IF(L581="","",L581*S581*44/12)</f>
        <v/>
      </c>
      <c r="N581" s="34"/>
      <c r="O581" s="35" t="str">
        <f>IF(P581=$X$46,"","○")</f>
        <v/>
      </c>
      <c r="P581" s="36">
        <v>13.6</v>
      </c>
      <c r="Q581" s="37" t="s">
        <v>40</v>
      </c>
      <c r="R581" s="38"/>
      <c r="S581" s="88">
        <v>0</v>
      </c>
      <c r="T581" s="40" t="s">
        <v>27</v>
      </c>
    </row>
    <row r="582" spans="1:22" ht="15" customHeight="1">
      <c r="A582" s="245"/>
      <c r="B582" s="208" t="s">
        <v>79</v>
      </c>
      <c r="C582" s="209"/>
      <c r="D582" s="209"/>
      <c r="E582" s="210"/>
      <c r="F582" s="28"/>
      <c r="G582" s="29" t="s">
        <v>39</v>
      </c>
      <c r="H582" s="32" t="str">
        <f t="shared" si="111"/>
        <v/>
      </c>
      <c r="I582" s="28"/>
      <c r="J582" s="29" t="s">
        <v>39</v>
      </c>
      <c r="K582" s="32" t="str">
        <f t="shared" si="112"/>
        <v/>
      </c>
      <c r="L582" s="32" t="str">
        <f t="shared" ref="L582" si="113">IF(F582="",IF(I582="","",-(I582*P582)),(F582-I582)*P582)</f>
        <v/>
      </c>
      <c r="M582" s="33" t="str">
        <f t="shared" ref="M582:M592" si="114">IF(L582="","",L582*S582*44/12)</f>
        <v/>
      </c>
      <c r="N582" s="34"/>
      <c r="O582" s="35" t="str">
        <f>IF(P582=$X$47,"","○")</f>
        <v/>
      </c>
      <c r="P582" s="36">
        <v>13.2</v>
      </c>
      <c r="Q582" s="37" t="s">
        <v>40</v>
      </c>
      <c r="R582" s="38"/>
      <c r="S582" s="88">
        <v>0</v>
      </c>
      <c r="T582" s="40" t="s">
        <v>30</v>
      </c>
    </row>
    <row r="583" spans="1:22" ht="15" customHeight="1">
      <c r="A583" s="245"/>
      <c r="B583" s="208" t="s">
        <v>80</v>
      </c>
      <c r="C583" s="209"/>
      <c r="D583" s="209"/>
      <c r="E583" s="210"/>
      <c r="F583" s="28"/>
      <c r="G583" s="29" t="s">
        <v>39</v>
      </c>
      <c r="H583" s="32" t="str">
        <f t="shared" si="111"/>
        <v/>
      </c>
      <c r="I583" s="28"/>
      <c r="J583" s="29" t="s">
        <v>39</v>
      </c>
      <c r="K583" s="32" t="str">
        <f>IF(I583="","",I583*P583)</f>
        <v/>
      </c>
      <c r="L583" s="32" t="str">
        <f>IF(F583="",IF(I583="","",-(I583*P583)),(F583-I583)*P583)</f>
        <v/>
      </c>
      <c r="M583" s="33" t="str">
        <f t="shared" si="114"/>
        <v/>
      </c>
      <c r="N583" s="34"/>
      <c r="O583" s="35" t="str">
        <f>IF(P583=$X$48,"","○")</f>
        <v/>
      </c>
      <c r="P583" s="36">
        <v>17.100000000000001</v>
      </c>
      <c r="Q583" s="37" t="s">
        <v>40</v>
      </c>
      <c r="R583" s="38"/>
      <c r="S583" s="88">
        <v>0</v>
      </c>
      <c r="T583" s="40" t="s">
        <v>30</v>
      </c>
    </row>
    <row r="584" spans="1:22" ht="15" customHeight="1">
      <c r="A584" s="245"/>
      <c r="B584" s="208" t="s">
        <v>81</v>
      </c>
      <c r="C584" s="209"/>
      <c r="D584" s="209"/>
      <c r="E584" s="210"/>
      <c r="F584" s="28"/>
      <c r="G584" s="29" t="s">
        <v>25</v>
      </c>
      <c r="H584" s="32" t="str">
        <f t="shared" si="111"/>
        <v/>
      </c>
      <c r="I584" s="28"/>
      <c r="J584" s="29" t="s">
        <v>25</v>
      </c>
      <c r="K584" s="32" t="str">
        <f t="shared" ref="K584:K599" si="115">IF(I584="","",I584*P584)</f>
        <v/>
      </c>
      <c r="L584" s="32" t="str">
        <f t="shared" ref="L584" si="116">IF(F584="",IF(I584="","",-(I584*P584)),(F584-I584)*P584)</f>
        <v/>
      </c>
      <c r="M584" s="33" t="str">
        <f t="shared" si="114"/>
        <v/>
      </c>
      <c r="N584" s="34"/>
      <c r="O584" s="35" t="str">
        <f>IF(P584=$X$49,"","○")</f>
        <v/>
      </c>
      <c r="P584" s="36">
        <v>23.4</v>
      </c>
      <c r="Q584" s="37" t="s">
        <v>26</v>
      </c>
      <c r="R584" s="38"/>
      <c r="S584" s="88">
        <v>0</v>
      </c>
      <c r="T584" s="40" t="s">
        <v>30</v>
      </c>
    </row>
    <row r="585" spans="1:22" ht="15" customHeight="1">
      <c r="A585" s="245"/>
      <c r="B585" s="208" t="s">
        <v>82</v>
      </c>
      <c r="C585" s="209"/>
      <c r="D585" s="209"/>
      <c r="E585" s="210"/>
      <c r="F585" s="28"/>
      <c r="G585" s="29" t="s">
        <v>25</v>
      </c>
      <c r="H585" s="32" t="str">
        <f t="shared" si="111"/>
        <v/>
      </c>
      <c r="I585" s="28"/>
      <c r="J585" s="29" t="s">
        <v>25</v>
      </c>
      <c r="K585" s="32" t="str">
        <f t="shared" si="115"/>
        <v/>
      </c>
      <c r="L585" s="32" t="str">
        <f>IF(F585="",IF(I585="","",-(I585*P585)),(F585-I585)*P585)</f>
        <v/>
      </c>
      <c r="M585" s="33" t="str">
        <f t="shared" si="114"/>
        <v/>
      </c>
      <c r="N585" s="34"/>
      <c r="O585" s="35" t="str">
        <f>IF(P585=$X$50,"","○")</f>
        <v/>
      </c>
      <c r="P585" s="36">
        <v>35.6</v>
      </c>
      <c r="Q585" s="37" t="s">
        <v>26</v>
      </c>
      <c r="R585" s="38"/>
      <c r="S585" s="88">
        <v>0</v>
      </c>
      <c r="T585" s="40" t="s">
        <v>30</v>
      </c>
    </row>
    <row r="586" spans="1:22" ht="15" customHeight="1">
      <c r="A586" s="245"/>
      <c r="B586" s="208" t="s">
        <v>83</v>
      </c>
      <c r="C586" s="209"/>
      <c r="D586" s="209"/>
      <c r="E586" s="210"/>
      <c r="F586" s="28"/>
      <c r="G586" s="29" t="s">
        <v>46</v>
      </c>
      <c r="H586" s="32" t="str">
        <f t="shared" si="111"/>
        <v/>
      </c>
      <c r="I586" s="28"/>
      <c r="J586" s="29" t="s">
        <v>46</v>
      </c>
      <c r="K586" s="32" t="str">
        <f t="shared" si="115"/>
        <v/>
      </c>
      <c r="L586" s="32" t="str">
        <f t="shared" ref="L586:L591" si="117">IF(F586="",IF(I586="","",-(I586*P586)),(F586-I586)*P586)</f>
        <v/>
      </c>
      <c r="M586" s="33" t="str">
        <f t="shared" si="114"/>
        <v/>
      </c>
      <c r="N586" s="34"/>
      <c r="O586" s="35" t="str">
        <f>IF(P586=$X$51,"","○")</f>
        <v/>
      </c>
      <c r="P586" s="36">
        <v>21.2</v>
      </c>
      <c r="Q586" s="37" t="s">
        <v>47</v>
      </c>
      <c r="R586" s="38"/>
      <c r="S586" s="88">
        <v>0</v>
      </c>
      <c r="T586" s="40" t="s">
        <v>30</v>
      </c>
    </row>
    <row r="587" spans="1:22" ht="15" customHeight="1">
      <c r="A587" s="245"/>
      <c r="B587" s="208" t="s">
        <v>84</v>
      </c>
      <c r="C587" s="209"/>
      <c r="D587" s="209"/>
      <c r="E587" s="210"/>
      <c r="F587" s="28"/>
      <c r="G587" s="29" t="s">
        <v>39</v>
      </c>
      <c r="H587" s="32" t="str">
        <f t="shared" si="111"/>
        <v/>
      </c>
      <c r="I587" s="28"/>
      <c r="J587" s="29" t="s">
        <v>39</v>
      </c>
      <c r="K587" s="32" t="str">
        <f t="shared" si="115"/>
        <v/>
      </c>
      <c r="L587" s="32" t="str">
        <f t="shared" si="117"/>
        <v/>
      </c>
      <c r="M587" s="33" t="str">
        <f t="shared" si="114"/>
        <v/>
      </c>
      <c r="N587" s="34"/>
      <c r="O587" s="35" t="str">
        <f>IF(P587=$X$52,"","○")</f>
        <v/>
      </c>
      <c r="P587" s="36">
        <v>13.2</v>
      </c>
      <c r="Q587" s="37" t="s">
        <v>40</v>
      </c>
      <c r="R587" s="38"/>
      <c r="S587" s="88">
        <v>0</v>
      </c>
      <c r="T587" s="40" t="s">
        <v>30</v>
      </c>
    </row>
    <row r="588" spans="1:22" ht="15" customHeight="1">
      <c r="A588" s="245"/>
      <c r="B588" s="208" t="s">
        <v>85</v>
      </c>
      <c r="C588" s="209"/>
      <c r="D588" s="209"/>
      <c r="E588" s="210"/>
      <c r="F588" s="28"/>
      <c r="G588" s="29" t="s">
        <v>39</v>
      </c>
      <c r="H588" s="32" t="str">
        <f t="shared" si="111"/>
        <v/>
      </c>
      <c r="I588" s="28"/>
      <c r="J588" s="29" t="s">
        <v>39</v>
      </c>
      <c r="K588" s="32" t="str">
        <f t="shared" si="115"/>
        <v/>
      </c>
      <c r="L588" s="32" t="str">
        <f t="shared" si="117"/>
        <v/>
      </c>
      <c r="M588" s="33" t="str">
        <f t="shared" si="114"/>
        <v/>
      </c>
      <c r="N588" s="34"/>
      <c r="O588" s="35" t="str">
        <f>IF(P588=$X$53,"","○")</f>
        <v/>
      </c>
      <c r="P588" s="45">
        <v>18</v>
      </c>
      <c r="Q588" s="37" t="s">
        <v>40</v>
      </c>
      <c r="R588" s="38" t="str">
        <f>IF(S588=$Z$53,"","○")</f>
        <v/>
      </c>
      <c r="S588" s="90">
        <v>1.6199999999999999E-2</v>
      </c>
      <c r="T588" s="40" t="s">
        <v>30</v>
      </c>
    </row>
    <row r="589" spans="1:22" ht="15" customHeight="1">
      <c r="A589" s="245"/>
      <c r="B589" s="208" t="s">
        <v>86</v>
      </c>
      <c r="C589" s="209"/>
      <c r="D589" s="209"/>
      <c r="E589" s="210"/>
      <c r="F589" s="28"/>
      <c r="G589" s="29" t="s">
        <v>39</v>
      </c>
      <c r="H589" s="32" t="str">
        <f t="shared" si="111"/>
        <v/>
      </c>
      <c r="I589" s="28"/>
      <c r="J589" s="29" t="s">
        <v>39</v>
      </c>
      <c r="K589" s="32" t="str">
        <f t="shared" si="115"/>
        <v/>
      </c>
      <c r="L589" s="32" t="str">
        <f t="shared" si="117"/>
        <v/>
      </c>
      <c r="M589" s="33" t="str">
        <f t="shared" si="114"/>
        <v/>
      </c>
      <c r="N589" s="34"/>
      <c r="O589" s="35" t="str">
        <f>IF(P589=$X$54,"","○")</f>
        <v/>
      </c>
      <c r="P589" s="36">
        <v>26.9</v>
      </c>
      <c r="Q589" s="37" t="s">
        <v>40</v>
      </c>
      <c r="R589" s="38" t="str">
        <f>IF(S589=$Z$54,"","○")</f>
        <v/>
      </c>
      <c r="S589" s="90">
        <v>1.66E-2</v>
      </c>
      <c r="T589" s="40" t="s">
        <v>30</v>
      </c>
    </row>
    <row r="590" spans="1:22" ht="15" customHeight="1">
      <c r="A590" s="245"/>
      <c r="B590" s="208" t="s">
        <v>87</v>
      </c>
      <c r="C590" s="209"/>
      <c r="D590" s="209"/>
      <c r="E590" s="210"/>
      <c r="F590" s="28"/>
      <c r="G590" s="29" t="s">
        <v>39</v>
      </c>
      <c r="H590" s="32" t="str">
        <f t="shared" si="111"/>
        <v/>
      </c>
      <c r="I590" s="28"/>
      <c r="J590" s="29" t="s">
        <v>39</v>
      </c>
      <c r="K590" s="32" t="str">
        <f t="shared" si="115"/>
        <v/>
      </c>
      <c r="L590" s="32" t="str">
        <f t="shared" si="117"/>
        <v/>
      </c>
      <c r="M590" s="33" t="str">
        <f t="shared" si="114"/>
        <v/>
      </c>
      <c r="N590" s="34"/>
      <c r="O590" s="35" t="str">
        <f>IF(P590=$X$55,"","○")</f>
        <v/>
      </c>
      <c r="P590" s="36">
        <v>33.200000000000003</v>
      </c>
      <c r="Q590" s="37" t="s">
        <v>40</v>
      </c>
      <c r="R590" s="38" t="str">
        <f>IF(S590=$Z$55,"","○")</f>
        <v/>
      </c>
      <c r="S590" s="90">
        <v>1.35E-2</v>
      </c>
      <c r="T590" s="40" t="s">
        <v>30</v>
      </c>
    </row>
    <row r="591" spans="1:22" ht="15" customHeight="1">
      <c r="A591" s="245"/>
      <c r="B591" s="255" t="s">
        <v>88</v>
      </c>
      <c r="C591" s="256"/>
      <c r="D591" s="256"/>
      <c r="E591" s="257"/>
      <c r="F591" s="28"/>
      <c r="G591" s="29" t="s">
        <v>39</v>
      </c>
      <c r="H591" s="32" t="str">
        <f t="shared" si="111"/>
        <v/>
      </c>
      <c r="I591" s="28"/>
      <c r="J591" s="29" t="s">
        <v>39</v>
      </c>
      <c r="K591" s="32" t="str">
        <f t="shared" si="115"/>
        <v/>
      </c>
      <c r="L591" s="32" t="str">
        <f t="shared" si="117"/>
        <v/>
      </c>
      <c r="M591" s="33" t="str">
        <f t="shared" si="114"/>
        <v/>
      </c>
      <c r="N591" s="34"/>
      <c r="O591" s="35" t="str">
        <f>IF(P591=$X$56,"","○")</f>
        <v/>
      </c>
      <c r="P591" s="36">
        <v>29.3</v>
      </c>
      <c r="Q591" s="37" t="s">
        <v>40</v>
      </c>
      <c r="R591" s="38" t="str">
        <f>IF(S591=$Z$56,"","○")</f>
        <v/>
      </c>
      <c r="S591" s="90">
        <v>2.5700000000000001E-2</v>
      </c>
      <c r="T591" s="40" t="s">
        <v>27</v>
      </c>
    </row>
    <row r="592" spans="1:22" ht="15" customHeight="1">
      <c r="A592" s="245"/>
      <c r="B592" s="255" t="s">
        <v>89</v>
      </c>
      <c r="C592" s="256"/>
      <c r="D592" s="256"/>
      <c r="E592" s="257"/>
      <c r="F592" s="28"/>
      <c r="G592" s="29" t="s">
        <v>39</v>
      </c>
      <c r="H592" s="32" t="str">
        <f t="shared" si="111"/>
        <v/>
      </c>
      <c r="I592" s="28"/>
      <c r="J592" s="29" t="s">
        <v>39</v>
      </c>
      <c r="K592" s="32" t="str">
        <f t="shared" si="115"/>
        <v/>
      </c>
      <c r="L592" s="32" t="str">
        <f>IF(F592="",IF(I592="","",-(I592*P592)),(F592-I592)*P592)</f>
        <v/>
      </c>
      <c r="M592" s="33" t="str">
        <f t="shared" si="114"/>
        <v/>
      </c>
      <c r="N592" s="34"/>
      <c r="O592" s="35" t="str">
        <f>IF(P592=$X$57,"","○")</f>
        <v/>
      </c>
      <c r="P592" s="36">
        <v>29.3</v>
      </c>
      <c r="Q592" s="37" t="s">
        <v>40</v>
      </c>
      <c r="R592" s="38" t="str">
        <f>IF(S592=$Z$57,"","○")</f>
        <v/>
      </c>
      <c r="S592" s="90">
        <v>2.3900000000000001E-2</v>
      </c>
      <c r="T592" s="40" t="s">
        <v>27</v>
      </c>
    </row>
    <row r="593" spans="1:23" ht="15" customHeight="1">
      <c r="A593" s="245"/>
      <c r="B593" s="208" t="s">
        <v>90</v>
      </c>
      <c r="C593" s="209"/>
      <c r="D593" s="209"/>
      <c r="E593" s="210"/>
      <c r="F593" s="28"/>
      <c r="G593" s="29" t="s">
        <v>25</v>
      </c>
      <c r="H593" s="32" t="str">
        <f t="shared" si="111"/>
        <v/>
      </c>
      <c r="I593" s="28"/>
      <c r="J593" s="29" t="s">
        <v>25</v>
      </c>
      <c r="K593" s="32" t="str">
        <f t="shared" si="115"/>
        <v/>
      </c>
      <c r="L593" s="32" t="str">
        <f t="shared" ref="L593" si="118">IF(F593="",IF(I593="","",-(I593*P593)),(F593-I593)*P593)</f>
        <v/>
      </c>
      <c r="M593" s="33" t="str">
        <f>IF(L593="","",L593*S593*44/12)</f>
        <v/>
      </c>
      <c r="N593" s="34"/>
      <c r="O593" s="35" t="str">
        <f>IF(P593=$X$58,"","○")</f>
        <v/>
      </c>
      <c r="P593" s="36">
        <v>40.200000000000003</v>
      </c>
      <c r="Q593" s="37" t="s">
        <v>26</v>
      </c>
      <c r="R593" s="38" t="str">
        <f>IF(S593=$Z$58,"","○")</f>
        <v/>
      </c>
      <c r="S593" s="90">
        <v>1.7899999999999999E-2</v>
      </c>
      <c r="T593" s="40" t="s">
        <v>30</v>
      </c>
    </row>
    <row r="594" spans="1:23" ht="15" customHeight="1">
      <c r="A594" s="245"/>
      <c r="B594" s="208" t="s">
        <v>91</v>
      </c>
      <c r="C594" s="209"/>
      <c r="D594" s="209"/>
      <c r="E594" s="210"/>
      <c r="F594" s="28"/>
      <c r="G594" s="29" t="s">
        <v>46</v>
      </c>
      <c r="H594" s="32" t="str">
        <f t="shared" si="111"/>
        <v/>
      </c>
      <c r="I594" s="28"/>
      <c r="J594" s="29" t="s">
        <v>46</v>
      </c>
      <c r="K594" s="32" t="str">
        <f t="shared" si="115"/>
        <v/>
      </c>
      <c r="L594" s="32" t="str">
        <f>IF(F594="",IF(I594="","",-(I594*P594)),(F594-I594)*P594)</f>
        <v/>
      </c>
      <c r="M594" s="33" t="str">
        <f t="shared" ref="M594" si="119">IF(L594="","",L594*S594*44/12)</f>
        <v/>
      </c>
      <c r="N594" s="34"/>
      <c r="O594" s="35" t="str">
        <f>IF(P594=$X$59,"","○")</f>
        <v/>
      </c>
      <c r="P594" s="36">
        <v>21.2</v>
      </c>
      <c r="Q594" s="37" t="s">
        <v>47</v>
      </c>
      <c r="R594" s="38"/>
      <c r="S594" s="88">
        <v>0</v>
      </c>
      <c r="T594" s="40" t="s">
        <v>30</v>
      </c>
    </row>
    <row r="595" spans="1:23" ht="15" customHeight="1">
      <c r="A595" s="245"/>
      <c r="B595" s="208" t="s">
        <v>92</v>
      </c>
      <c r="C595" s="209"/>
      <c r="D595" s="209"/>
      <c r="E595" s="210"/>
      <c r="F595" s="28"/>
      <c r="G595" s="29" t="s">
        <v>39</v>
      </c>
      <c r="H595" s="32" t="str">
        <f t="shared" si="111"/>
        <v/>
      </c>
      <c r="I595" s="28"/>
      <c r="J595" s="29" t="s">
        <v>39</v>
      </c>
      <c r="K595" s="32" t="str">
        <f t="shared" si="115"/>
        <v/>
      </c>
      <c r="L595" s="32" t="str">
        <f t="shared" ref="L595:L599" si="120">IF(F595="",IF(I595="","",-(I595*P595)),(F595-I595)*P595)</f>
        <v/>
      </c>
      <c r="M595" s="33" t="str">
        <f>IF(L595="","",L595*S595*44/12)</f>
        <v/>
      </c>
      <c r="N595" s="34"/>
      <c r="O595" s="35" t="str">
        <f>IF(P595=$X$60,"","○")</f>
        <v/>
      </c>
      <c r="P595" s="36">
        <v>17.100000000000001</v>
      </c>
      <c r="Q595" s="37" t="s">
        <v>40</v>
      </c>
      <c r="R595" s="38"/>
      <c r="S595" s="88">
        <v>0</v>
      </c>
      <c r="T595" s="40" t="s">
        <v>30</v>
      </c>
    </row>
    <row r="596" spans="1:23" ht="15" customHeight="1">
      <c r="A596" s="245"/>
      <c r="B596" s="208" t="s">
        <v>93</v>
      </c>
      <c r="C596" s="209"/>
      <c r="D596" s="209"/>
      <c r="E596" s="210"/>
      <c r="F596" s="28"/>
      <c r="G596" s="29" t="s">
        <v>39</v>
      </c>
      <c r="H596" s="32" t="str">
        <f t="shared" si="111"/>
        <v/>
      </c>
      <c r="I596" s="28"/>
      <c r="J596" s="29" t="s">
        <v>39</v>
      </c>
      <c r="K596" s="32" t="str">
        <f t="shared" si="115"/>
        <v/>
      </c>
      <c r="L596" s="32" t="str">
        <f t="shared" si="120"/>
        <v/>
      </c>
      <c r="M596" s="33" t="str">
        <f t="shared" ref="M596" si="121">IF(L596="","",L596*S596*44/12)</f>
        <v/>
      </c>
      <c r="N596" s="34"/>
      <c r="O596" s="35" t="str">
        <f>IF(P596=$X$61,"","○")</f>
        <v/>
      </c>
      <c r="P596" s="45">
        <v>142</v>
      </c>
      <c r="Q596" s="37" t="s">
        <v>40</v>
      </c>
      <c r="R596" s="38"/>
      <c r="S596" s="88">
        <v>0</v>
      </c>
      <c r="T596" s="40" t="s">
        <v>30</v>
      </c>
    </row>
    <row r="597" spans="1:23" ht="15" customHeight="1" thickBot="1">
      <c r="A597" s="245"/>
      <c r="B597" s="208" t="s">
        <v>94</v>
      </c>
      <c r="C597" s="209"/>
      <c r="D597" s="209"/>
      <c r="E597" s="210"/>
      <c r="F597" s="28"/>
      <c r="G597" s="29" t="s">
        <v>39</v>
      </c>
      <c r="H597" s="32" t="str">
        <f t="shared" si="111"/>
        <v/>
      </c>
      <c r="I597" s="28"/>
      <c r="J597" s="29" t="s">
        <v>39</v>
      </c>
      <c r="K597" s="32" t="str">
        <f t="shared" si="115"/>
        <v/>
      </c>
      <c r="L597" s="32" t="str">
        <f t="shared" si="120"/>
        <v/>
      </c>
      <c r="M597" s="33" t="str">
        <f>IF(L597="","",L597*S597*44/12)</f>
        <v/>
      </c>
      <c r="N597" s="34"/>
      <c r="O597" s="35" t="str">
        <f>IF(P597=$X$62,"","○")</f>
        <v/>
      </c>
      <c r="P597" s="52">
        <v>22.5</v>
      </c>
      <c r="Q597" s="91" t="s">
        <v>40</v>
      </c>
      <c r="R597" s="38"/>
      <c r="S597" s="92">
        <v>0</v>
      </c>
      <c r="T597" s="93" t="s">
        <v>30</v>
      </c>
    </row>
    <row r="598" spans="1:23" ht="15" customHeight="1">
      <c r="A598" s="245"/>
      <c r="B598" s="264" t="s">
        <v>95</v>
      </c>
      <c r="C598" s="265"/>
      <c r="D598" s="268"/>
      <c r="E598" s="269"/>
      <c r="F598" s="28"/>
      <c r="G598" s="58"/>
      <c r="H598" s="32" t="str">
        <f t="shared" si="111"/>
        <v/>
      </c>
      <c r="I598" s="28"/>
      <c r="J598" s="58"/>
      <c r="K598" s="32" t="str">
        <f t="shared" si="115"/>
        <v/>
      </c>
      <c r="L598" s="32" t="str">
        <f t="shared" si="120"/>
        <v/>
      </c>
      <c r="M598" s="33" t="str">
        <f t="shared" ref="M598:M599" si="122">IF(L598="","",L598*S598*44/12)</f>
        <v/>
      </c>
      <c r="N598" s="94"/>
      <c r="O598" s="95"/>
      <c r="P598" s="60"/>
      <c r="Q598" s="96"/>
      <c r="R598" s="62"/>
      <c r="S598" s="60"/>
      <c r="T598" s="96"/>
      <c r="W598" s="56"/>
    </row>
    <row r="599" spans="1:23" ht="15" customHeight="1" thickBot="1">
      <c r="A599" s="245"/>
      <c r="B599" s="266"/>
      <c r="C599" s="267"/>
      <c r="D599" s="268"/>
      <c r="E599" s="269"/>
      <c r="F599" s="28"/>
      <c r="G599" s="58"/>
      <c r="H599" s="32" t="str">
        <f t="shared" si="111"/>
        <v/>
      </c>
      <c r="I599" s="28"/>
      <c r="J599" s="58"/>
      <c r="K599" s="32" t="str">
        <f t="shared" si="115"/>
        <v/>
      </c>
      <c r="L599" s="32" t="str">
        <f t="shared" si="120"/>
        <v/>
      </c>
      <c r="M599" s="33" t="str">
        <f t="shared" si="122"/>
        <v/>
      </c>
      <c r="N599" s="94"/>
      <c r="O599" s="97"/>
      <c r="P599" s="67"/>
      <c r="Q599" s="98"/>
      <c r="R599" s="65"/>
      <c r="S599" s="67"/>
      <c r="T599" s="98"/>
      <c r="W599" s="56"/>
    </row>
    <row r="600" spans="1:23" ht="15" customHeight="1">
      <c r="A600" s="99"/>
      <c r="B600" s="270" t="s">
        <v>96</v>
      </c>
      <c r="C600" s="271"/>
      <c r="D600" s="271"/>
      <c r="E600" s="271"/>
      <c r="F600" s="271"/>
      <c r="G600" s="271"/>
      <c r="H600" s="271"/>
      <c r="I600" s="271"/>
      <c r="J600" s="271"/>
      <c r="K600" s="271"/>
      <c r="L600" s="272"/>
      <c r="M600" s="71" t="str">
        <f>IF(SUM(M581:M599)=0,"",SUM(M581:M599))</f>
        <v/>
      </c>
      <c r="N600" s="34"/>
      <c r="O600" s="16" t="s">
        <v>151</v>
      </c>
      <c r="P600" s="100"/>
      <c r="Q600" s="73"/>
      <c r="R600" s="65"/>
      <c r="S600" s="100"/>
      <c r="T600" s="73"/>
      <c r="W600" s="56"/>
    </row>
    <row r="601" spans="1:23">
      <c r="A601" s="201" t="s">
        <v>4</v>
      </c>
      <c r="B601" s="201"/>
      <c r="C601" s="201"/>
      <c r="D601" s="201"/>
      <c r="E601" s="201"/>
      <c r="F601" s="261" t="s">
        <v>5</v>
      </c>
      <c r="G601" s="262"/>
      <c r="H601" s="263"/>
      <c r="I601" s="261" t="s">
        <v>6</v>
      </c>
      <c r="J601" s="262"/>
      <c r="K601" s="263"/>
      <c r="L601" s="203" t="s">
        <v>69</v>
      </c>
      <c r="M601" s="220" t="s">
        <v>8</v>
      </c>
      <c r="N601" s="94"/>
      <c r="O601" s="16" t="s">
        <v>152</v>
      </c>
      <c r="P601" s="100"/>
      <c r="R601" s="65"/>
      <c r="S601" s="100"/>
      <c r="T601" s="73"/>
      <c r="W601" s="56"/>
    </row>
    <row r="602" spans="1:23">
      <c r="A602" s="201"/>
      <c r="B602" s="201"/>
      <c r="C602" s="201"/>
      <c r="D602" s="201"/>
      <c r="E602" s="201"/>
      <c r="F602" s="23" t="s">
        <v>12</v>
      </c>
      <c r="G602" s="203" t="s">
        <v>13</v>
      </c>
      <c r="H602" s="259"/>
      <c r="I602" s="26" t="s">
        <v>12</v>
      </c>
      <c r="J602" s="204" t="s">
        <v>13</v>
      </c>
      <c r="K602" s="259"/>
      <c r="L602" s="204"/>
      <c r="M602" s="221"/>
      <c r="N602" s="94"/>
      <c r="O602" s="97"/>
      <c r="P602" s="100"/>
      <c r="Q602" s="101"/>
      <c r="R602" s="65"/>
      <c r="S602" s="100"/>
      <c r="T602" s="73"/>
      <c r="W602" s="56"/>
    </row>
    <row r="603" spans="1:23">
      <c r="A603" s="201"/>
      <c r="B603" s="201"/>
      <c r="C603" s="201"/>
      <c r="D603" s="201"/>
      <c r="E603" s="201"/>
      <c r="F603" s="25" t="s">
        <v>16</v>
      </c>
      <c r="G603" s="258"/>
      <c r="H603" s="260"/>
      <c r="I603" s="102" t="s">
        <v>97</v>
      </c>
      <c r="J603" s="258"/>
      <c r="K603" s="260"/>
      <c r="L603" s="25" t="s">
        <v>98</v>
      </c>
      <c r="M603" s="26" t="s">
        <v>21</v>
      </c>
      <c r="N603" s="94"/>
      <c r="O603" s="77" t="s">
        <v>153</v>
      </c>
      <c r="P603" s="100"/>
      <c r="Q603" s="15"/>
      <c r="R603" s="83"/>
      <c r="S603" s="188"/>
      <c r="T603" s="85"/>
      <c r="W603" s="56"/>
    </row>
    <row r="604" spans="1:23" ht="17" thickBot="1">
      <c r="A604" s="203" t="s">
        <v>99</v>
      </c>
      <c r="B604" s="285" t="s">
        <v>100</v>
      </c>
      <c r="C604" s="273" t="s">
        <v>101</v>
      </c>
      <c r="D604" s="274"/>
      <c r="E604" s="275"/>
      <c r="F604" s="28"/>
      <c r="G604" s="29" t="s">
        <v>103</v>
      </c>
      <c r="H604" s="103"/>
      <c r="I604" s="28"/>
      <c r="J604" s="29" t="s">
        <v>103</v>
      </c>
      <c r="K604" s="104"/>
      <c r="L604" s="30" t="str">
        <f>IF(F604="",IF(I604="","",F604-I604),F604-I604)</f>
        <v/>
      </c>
      <c r="M604" s="71" t="str">
        <f t="shared" ref="M604" si="123">IF(L604="","",L604*S604)</f>
        <v/>
      </c>
      <c r="N604" s="34"/>
      <c r="O604" s="56"/>
      <c r="P604" s="70"/>
      <c r="Q604" s="105"/>
      <c r="R604" s="106" t="str">
        <f>IF(S604=$Z$69,"","○")</f>
        <v/>
      </c>
      <c r="S604" s="107">
        <v>6.54E-2</v>
      </c>
      <c r="T604" s="40" t="s">
        <v>104</v>
      </c>
    </row>
    <row r="605" spans="1:23" ht="17" thickTop="1">
      <c r="A605" s="204"/>
      <c r="B605" s="286"/>
      <c r="C605" s="288" t="s">
        <v>106</v>
      </c>
      <c r="D605" s="289"/>
      <c r="E605" s="290"/>
      <c r="F605" s="28"/>
      <c r="G605" s="29" t="s">
        <v>103</v>
      </c>
      <c r="H605" s="103"/>
      <c r="I605" s="28"/>
      <c r="J605" s="29" t="s">
        <v>103</v>
      </c>
      <c r="K605" s="104"/>
      <c r="L605" s="30" t="str">
        <f>IF(F605="",IF(I605="","",F605-I605),F605-I605)</f>
        <v/>
      </c>
      <c r="M605" s="71" t="str">
        <f>IF(L605="","",L605*S605)</f>
        <v/>
      </c>
      <c r="N605" s="34"/>
      <c r="O605" s="56"/>
      <c r="P605" s="70"/>
      <c r="Q605" s="105"/>
      <c r="R605" s="109"/>
      <c r="S605" s="110"/>
      <c r="T605" s="111" t="s">
        <v>104</v>
      </c>
    </row>
    <row r="606" spans="1:23">
      <c r="A606" s="204"/>
      <c r="B606" s="286"/>
      <c r="C606" s="273" t="s">
        <v>107</v>
      </c>
      <c r="D606" s="274"/>
      <c r="E606" s="275"/>
      <c r="F606" s="28"/>
      <c r="G606" s="29" t="s">
        <v>103</v>
      </c>
      <c r="H606" s="103"/>
      <c r="I606" s="28"/>
      <c r="J606" s="29" t="s">
        <v>103</v>
      </c>
      <c r="K606" s="104"/>
      <c r="L606" s="30" t="str">
        <f t="shared" ref="L606:L608" si="124">IF(F606="",IF(I606="","",F606-I606),F606-I606)</f>
        <v/>
      </c>
      <c r="M606" s="71" t="str">
        <f t="shared" ref="M606:M608" si="125">IF(L606="","",L606*S606)</f>
        <v/>
      </c>
      <c r="N606" s="34"/>
      <c r="O606" s="56"/>
      <c r="P606" s="70"/>
      <c r="Q606" s="105"/>
      <c r="R606" s="109"/>
      <c r="S606" s="113"/>
      <c r="T606" s="111" t="s">
        <v>104</v>
      </c>
    </row>
    <row r="607" spans="1:23">
      <c r="A607" s="204"/>
      <c r="B607" s="286"/>
      <c r="C607" s="273" t="s">
        <v>108</v>
      </c>
      <c r="D607" s="274"/>
      <c r="E607" s="275"/>
      <c r="F607" s="28"/>
      <c r="G607" s="29" t="s">
        <v>103</v>
      </c>
      <c r="H607" s="103"/>
      <c r="I607" s="28"/>
      <c r="J607" s="29" t="s">
        <v>103</v>
      </c>
      <c r="K607" s="104"/>
      <c r="L607" s="30" t="str">
        <f t="shared" si="124"/>
        <v/>
      </c>
      <c r="M607" s="71" t="str">
        <f t="shared" si="125"/>
        <v/>
      </c>
      <c r="N607" s="34"/>
      <c r="O607" s="56"/>
      <c r="P607" s="70"/>
      <c r="Q607" s="105"/>
      <c r="R607" s="109"/>
      <c r="S607" s="113"/>
      <c r="T607" s="111" t="s">
        <v>104</v>
      </c>
    </row>
    <row r="608" spans="1:23" ht="17" thickBot="1">
      <c r="A608" s="204"/>
      <c r="B608" s="287"/>
      <c r="C608" s="273" t="s">
        <v>109</v>
      </c>
      <c r="D608" s="275"/>
      <c r="E608" s="173"/>
      <c r="F608" s="28"/>
      <c r="G608" s="29" t="s">
        <v>103</v>
      </c>
      <c r="H608" s="103"/>
      <c r="I608" s="28"/>
      <c r="J608" s="29" t="s">
        <v>103</v>
      </c>
      <c r="K608" s="104"/>
      <c r="L608" s="30" t="str">
        <f t="shared" si="124"/>
        <v/>
      </c>
      <c r="M608" s="71" t="str">
        <f t="shared" si="125"/>
        <v/>
      </c>
      <c r="N608" s="34"/>
      <c r="O608" s="56"/>
      <c r="P608" s="70"/>
      <c r="Q608" s="105"/>
      <c r="R608" s="109"/>
      <c r="S608" s="115"/>
      <c r="T608" s="111" t="s">
        <v>104</v>
      </c>
    </row>
    <row r="609" spans="1:23" ht="17" thickTop="1">
      <c r="A609" s="204"/>
      <c r="B609" s="285" t="s">
        <v>110</v>
      </c>
      <c r="C609" s="273" t="s">
        <v>111</v>
      </c>
      <c r="D609" s="274"/>
      <c r="E609" s="275"/>
      <c r="F609" s="28"/>
      <c r="G609" s="29" t="s">
        <v>103</v>
      </c>
      <c r="H609" s="103"/>
      <c r="I609" s="28"/>
      <c r="J609" s="29" t="s">
        <v>103</v>
      </c>
      <c r="K609" s="104"/>
      <c r="L609" s="79"/>
      <c r="M609" s="116"/>
      <c r="N609" s="34"/>
      <c r="O609" s="56"/>
      <c r="P609" s="70"/>
      <c r="Q609" s="105"/>
      <c r="R609" s="53"/>
      <c r="S609" s="117">
        <v>0</v>
      </c>
      <c r="T609" s="111" t="s">
        <v>104</v>
      </c>
    </row>
    <row r="610" spans="1:23">
      <c r="A610" s="204"/>
      <c r="B610" s="286"/>
      <c r="C610" s="273" t="s">
        <v>112</v>
      </c>
      <c r="D610" s="274"/>
      <c r="E610" s="275"/>
      <c r="F610" s="28"/>
      <c r="G610" s="29" t="s">
        <v>103</v>
      </c>
      <c r="H610" s="103"/>
      <c r="I610" s="28"/>
      <c r="J610" s="29" t="s">
        <v>103</v>
      </c>
      <c r="K610" s="104"/>
      <c r="L610" s="79"/>
      <c r="M610" s="116"/>
      <c r="N610" s="34"/>
      <c r="O610" s="56"/>
      <c r="P610" s="70"/>
      <c r="Q610" s="105"/>
      <c r="R610" s="106"/>
      <c r="S610" s="119">
        <v>0</v>
      </c>
      <c r="T610" s="111" t="s">
        <v>104</v>
      </c>
    </row>
    <row r="611" spans="1:23">
      <c r="A611" s="204"/>
      <c r="B611" s="286"/>
      <c r="C611" s="273" t="s">
        <v>113</v>
      </c>
      <c r="D611" s="274"/>
      <c r="E611" s="275"/>
      <c r="F611" s="28"/>
      <c r="G611" s="29" t="s">
        <v>103</v>
      </c>
      <c r="H611" s="103"/>
      <c r="I611" s="28"/>
      <c r="J611" s="29" t="s">
        <v>103</v>
      </c>
      <c r="K611" s="104"/>
      <c r="L611" s="79"/>
      <c r="M611" s="116"/>
      <c r="N611" s="34"/>
      <c r="O611" s="56"/>
      <c r="P611" s="70"/>
      <c r="Q611" s="105"/>
      <c r="R611" s="106"/>
      <c r="S611" s="119">
        <v>0</v>
      </c>
      <c r="T611" s="111" t="s">
        <v>104</v>
      </c>
    </row>
    <row r="612" spans="1:23">
      <c r="A612" s="204"/>
      <c r="B612" s="286"/>
      <c r="C612" s="273" t="s">
        <v>114</v>
      </c>
      <c r="D612" s="274"/>
      <c r="E612" s="275"/>
      <c r="F612" s="28"/>
      <c r="G612" s="29" t="s">
        <v>103</v>
      </c>
      <c r="H612" s="103"/>
      <c r="I612" s="28"/>
      <c r="J612" s="29" t="s">
        <v>103</v>
      </c>
      <c r="K612" s="104"/>
      <c r="L612" s="79"/>
      <c r="M612" s="116"/>
      <c r="N612" s="34"/>
      <c r="O612" s="56"/>
      <c r="P612" s="70"/>
      <c r="Q612" s="105"/>
      <c r="R612" s="106"/>
      <c r="S612" s="119">
        <v>0</v>
      </c>
      <c r="T612" s="111" t="s">
        <v>104</v>
      </c>
    </row>
    <row r="613" spans="1:23">
      <c r="A613" s="204"/>
      <c r="B613" s="287"/>
      <c r="C613" s="273" t="s">
        <v>115</v>
      </c>
      <c r="D613" s="275"/>
      <c r="E613" s="173"/>
      <c r="F613" s="28"/>
      <c r="G613" s="29" t="s">
        <v>103</v>
      </c>
      <c r="H613" s="103"/>
      <c r="I613" s="28"/>
      <c r="J613" s="29" t="s">
        <v>103</v>
      </c>
      <c r="K613" s="104"/>
      <c r="L613" s="79"/>
      <c r="M613" s="116"/>
      <c r="N613" s="34"/>
      <c r="O613" s="56"/>
      <c r="P613" s="70"/>
      <c r="Q613" s="105"/>
      <c r="R613" s="106"/>
      <c r="S613" s="120"/>
      <c r="T613" s="111" t="s">
        <v>104</v>
      </c>
    </row>
    <row r="614" spans="1:23">
      <c r="A614" s="258"/>
      <c r="B614" s="201" t="s">
        <v>116</v>
      </c>
      <c r="C614" s="201"/>
      <c r="D614" s="201"/>
      <c r="E614" s="201"/>
      <c r="F614" s="201"/>
      <c r="G614" s="201"/>
      <c r="H614" s="201"/>
      <c r="I614" s="201"/>
      <c r="J614" s="201"/>
      <c r="K614" s="201"/>
      <c r="L614" s="201"/>
      <c r="M614" s="71" t="str">
        <f>IF(SUM(M604:M613)=0,"",SUM(M604:M613))</f>
        <v/>
      </c>
      <c r="N614" s="34"/>
      <c r="O614" s="56"/>
      <c r="P614" s="70"/>
      <c r="Q614" s="105"/>
      <c r="R614" s="65"/>
      <c r="S614" s="121"/>
      <c r="T614" s="122"/>
    </row>
    <row r="615" spans="1:23">
      <c r="A615" s="276" t="s">
        <v>4</v>
      </c>
      <c r="B615" s="277"/>
      <c r="C615" s="277"/>
      <c r="D615" s="277"/>
      <c r="E615" s="278"/>
      <c r="F615" s="261" t="s">
        <v>5</v>
      </c>
      <c r="G615" s="262"/>
      <c r="H615" s="263"/>
      <c r="I615" s="261" t="s">
        <v>6</v>
      </c>
      <c r="J615" s="262"/>
      <c r="K615" s="263"/>
      <c r="L615" s="203" t="s">
        <v>117</v>
      </c>
      <c r="M615" s="220" t="s">
        <v>8</v>
      </c>
      <c r="N615" s="34"/>
      <c r="O615" s="56"/>
      <c r="P615" s="70"/>
      <c r="Q615" s="105"/>
      <c r="R615" s="65"/>
      <c r="S615" s="121"/>
      <c r="T615" s="73"/>
    </row>
    <row r="616" spans="1:23">
      <c r="A616" s="279"/>
      <c r="B616" s="280"/>
      <c r="C616" s="280"/>
      <c r="D616" s="280"/>
      <c r="E616" s="281"/>
      <c r="F616" s="203" t="s">
        <v>12</v>
      </c>
      <c r="G616" s="201" t="s">
        <v>13</v>
      </c>
      <c r="H616" s="319"/>
      <c r="I616" s="203" t="s">
        <v>12</v>
      </c>
      <c r="J616" s="201" t="s">
        <v>13</v>
      </c>
      <c r="K616" s="319"/>
      <c r="L616" s="204"/>
      <c r="M616" s="221"/>
      <c r="N616" s="123"/>
      <c r="O616" s="56" t="s">
        <v>154</v>
      </c>
      <c r="P616" s="70"/>
      <c r="Q616" s="124"/>
      <c r="R616" s="124"/>
      <c r="S616" s="70"/>
      <c r="T616" s="73"/>
    </row>
    <row r="617" spans="1:23">
      <c r="A617" s="279"/>
      <c r="B617" s="280"/>
      <c r="C617" s="280"/>
      <c r="D617" s="280"/>
      <c r="E617" s="281"/>
      <c r="F617" s="204"/>
      <c r="G617" s="201"/>
      <c r="H617" s="319"/>
      <c r="I617" s="204"/>
      <c r="J617" s="201"/>
      <c r="K617" s="319"/>
      <c r="L617" s="204"/>
      <c r="M617" s="221"/>
      <c r="N617" s="123"/>
      <c r="O617" s="314" t="s">
        <v>119</v>
      </c>
      <c r="P617" s="315" t="s">
        <v>120</v>
      </c>
      <c r="Q617" s="315"/>
      <c r="R617" s="317" t="s">
        <v>11</v>
      </c>
      <c r="S617" s="317"/>
      <c r="T617" s="126" t="s">
        <v>121</v>
      </c>
      <c r="U617" s="126" t="s">
        <v>122</v>
      </c>
      <c r="V617" s="127"/>
      <c r="W617" s="128"/>
    </row>
    <row r="618" spans="1:23" ht="17" thickBot="1">
      <c r="A618" s="282"/>
      <c r="B618" s="283"/>
      <c r="C618" s="283"/>
      <c r="D618" s="283"/>
      <c r="E618" s="284"/>
      <c r="F618" s="25" t="s">
        <v>16</v>
      </c>
      <c r="G618" s="201"/>
      <c r="H618" s="319"/>
      <c r="I618" s="102" t="s">
        <v>18</v>
      </c>
      <c r="J618" s="201"/>
      <c r="K618" s="319"/>
      <c r="L618" s="25" t="s">
        <v>123</v>
      </c>
      <c r="M618" s="26" t="s">
        <v>21</v>
      </c>
      <c r="N618" s="22"/>
      <c r="O618" s="314"/>
      <c r="P618" s="316"/>
      <c r="Q618" s="316"/>
      <c r="R618" s="316" t="s">
        <v>124</v>
      </c>
      <c r="S618" s="316"/>
      <c r="T618" s="129" t="s">
        <v>125</v>
      </c>
      <c r="U618" s="130" t="s">
        <v>126</v>
      </c>
      <c r="V618" s="127"/>
      <c r="W618" s="128"/>
    </row>
    <row r="619" spans="1:23" ht="18" customHeight="1" thickTop="1">
      <c r="A619" s="244" t="s">
        <v>127</v>
      </c>
      <c r="B619" s="292" t="s">
        <v>118</v>
      </c>
      <c r="C619" s="293"/>
      <c r="D619" s="293"/>
      <c r="E619" s="294"/>
      <c r="F619" s="301" t="str">
        <f>T623</f>
        <v/>
      </c>
      <c r="G619" s="304" t="s">
        <v>128</v>
      </c>
      <c r="H619" s="307"/>
      <c r="I619" s="307"/>
      <c r="J619" s="304" t="s">
        <v>128</v>
      </c>
      <c r="K619" s="307"/>
      <c r="L619" s="334" t="str">
        <f>IF(F619="","",F619)</f>
        <v/>
      </c>
      <c r="M619" s="337" t="str">
        <f>IF(U623=0,"",U623)</f>
        <v/>
      </c>
      <c r="N619" s="34"/>
      <c r="O619" s="131">
        <v>1</v>
      </c>
      <c r="P619" s="340"/>
      <c r="Q619" s="341"/>
      <c r="R619" s="342"/>
      <c r="S619" s="342"/>
      <c r="T619" s="132"/>
      <c r="U619" s="133" t="str">
        <f>IF($R619="","",$R619*10^3*T619)</f>
        <v/>
      </c>
      <c r="V619" s="134"/>
      <c r="W619" s="135"/>
    </row>
    <row r="620" spans="1:23" ht="17.5">
      <c r="A620" s="245"/>
      <c r="B620" s="295"/>
      <c r="C620" s="296"/>
      <c r="D620" s="296"/>
      <c r="E620" s="297"/>
      <c r="F620" s="302"/>
      <c r="G620" s="305"/>
      <c r="H620" s="308"/>
      <c r="I620" s="308"/>
      <c r="J620" s="305"/>
      <c r="K620" s="308"/>
      <c r="L620" s="335"/>
      <c r="M620" s="338"/>
      <c r="N620" s="34"/>
      <c r="O620" s="131">
        <v>2</v>
      </c>
      <c r="P620" s="343"/>
      <c r="Q620" s="344"/>
      <c r="R620" s="345"/>
      <c r="S620" s="345"/>
      <c r="T620" s="138"/>
      <c r="U620" s="133" t="str">
        <f>IF($R620="","",$R620*10^3*T620)</f>
        <v/>
      </c>
      <c r="V620" s="134"/>
      <c r="W620" s="135"/>
    </row>
    <row r="621" spans="1:23" ht="17.5">
      <c r="A621" s="245"/>
      <c r="B621" s="295"/>
      <c r="C621" s="296"/>
      <c r="D621" s="296"/>
      <c r="E621" s="297"/>
      <c r="F621" s="302"/>
      <c r="G621" s="305"/>
      <c r="H621" s="308"/>
      <c r="I621" s="308"/>
      <c r="J621" s="305"/>
      <c r="K621" s="308"/>
      <c r="L621" s="335"/>
      <c r="M621" s="338"/>
      <c r="N621" s="34"/>
      <c r="O621" s="131">
        <v>3</v>
      </c>
      <c r="P621" s="343"/>
      <c r="Q621" s="344"/>
      <c r="R621" s="345"/>
      <c r="S621" s="345"/>
      <c r="T621" s="138"/>
      <c r="U621" s="133" t="str">
        <f>IF($R621="","",$R621*10^3*T621)</f>
        <v/>
      </c>
      <c r="V621" s="134"/>
      <c r="W621" s="135"/>
    </row>
    <row r="622" spans="1:23" ht="18" thickBot="1">
      <c r="A622" s="245"/>
      <c r="B622" s="295"/>
      <c r="C622" s="296"/>
      <c r="D622" s="296"/>
      <c r="E622" s="297"/>
      <c r="F622" s="302"/>
      <c r="G622" s="305"/>
      <c r="H622" s="308"/>
      <c r="I622" s="308"/>
      <c r="J622" s="305"/>
      <c r="K622" s="308"/>
      <c r="L622" s="335"/>
      <c r="M622" s="338"/>
      <c r="N622" s="34"/>
      <c r="O622" s="131">
        <v>4</v>
      </c>
      <c r="P622" s="320"/>
      <c r="Q622" s="321"/>
      <c r="R622" s="322"/>
      <c r="S622" s="322"/>
      <c r="T622" s="139"/>
      <c r="U622" s="140" t="str">
        <f>IF($R622="","",$R622*10^3*T622)</f>
        <v/>
      </c>
      <c r="V622" s="134"/>
      <c r="W622" s="135"/>
    </row>
    <row r="623" spans="1:23" ht="17" thickTop="1">
      <c r="A623" s="245"/>
      <c r="B623" s="295"/>
      <c r="C623" s="296"/>
      <c r="D623" s="296"/>
      <c r="E623" s="297"/>
      <c r="F623" s="302"/>
      <c r="G623" s="305"/>
      <c r="H623" s="308"/>
      <c r="I623" s="308"/>
      <c r="J623" s="305"/>
      <c r="K623" s="308"/>
      <c r="L623" s="335"/>
      <c r="M623" s="338"/>
      <c r="N623" s="34"/>
      <c r="O623" s="141"/>
      <c r="P623" s="323" t="s">
        <v>129</v>
      </c>
      <c r="Q623" s="323"/>
      <c r="R623" s="324"/>
      <c r="S623" s="325"/>
      <c r="T623" s="142" t="str">
        <f>IF(T619="","",SUM(T619:T622))</f>
        <v/>
      </c>
      <c r="U623" s="143" t="str">
        <f>IF(U619="","",SUM(U619:U622))</f>
        <v/>
      </c>
      <c r="V623" s="134"/>
      <c r="W623" s="135"/>
    </row>
    <row r="624" spans="1:23">
      <c r="A624" s="245"/>
      <c r="B624" s="295"/>
      <c r="C624" s="296"/>
      <c r="D624" s="296"/>
      <c r="E624" s="297"/>
      <c r="F624" s="302"/>
      <c r="G624" s="305"/>
      <c r="H624" s="308"/>
      <c r="I624" s="308"/>
      <c r="J624" s="305"/>
      <c r="K624" s="308"/>
      <c r="L624" s="335"/>
      <c r="M624" s="338"/>
      <c r="N624" s="34"/>
      <c r="O624" s="372" t="s">
        <v>155</v>
      </c>
      <c r="P624" s="372"/>
      <c r="Q624" s="373"/>
      <c r="R624" s="330" t="s">
        <v>131</v>
      </c>
      <c r="S624" s="331"/>
      <c r="T624" s="144"/>
      <c r="U624" s="145"/>
      <c r="V624" s="135"/>
      <c r="W624" s="135"/>
    </row>
    <row r="625" spans="1:23" ht="17" thickBot="1">
      <c r="A625" s="245"/>
      <c r="B625" s="298"/>
      <c r="C625" s="299"/>
      <c r="D625" s="299"/>
      <c r="E625" s="300"/>
      <c r="F625" s="303"/>
      <c r="G625" s="306"/>
      <c r="H625" s="309"/>
      <c r="I625" s="309"/>
      <c r="J625" s="306"/>
      <c r="K625" s="309"/>
      <c r="L625" s="336"/>
      <c r="M625" s="339"/>
      <c r="N625" s="34"/>
      <c r="O625" s="374"/>
      <c r="P625" s="374"/>
      <c r="Q625" s="375"/>
      <c r="R625" s="332" t="s">
        <v>132</v>
      </c>
      <c r="S625" s="333"/>
      <c r="T625" s="146"/>
      <c r="U625" s="147"/>
      <c r="V625" s="135"/>
      <c r="W625" s="135"/>
    </row>
    <row r="626" spans="1:23" ht="21.5" customHeight="1" thickTop="1">
      <c r="A626" s="245"/>
      <c r="B626" s="310" t="s">
        <v>133</v>
      </c>
      <c r="C626" s="273" t="s">
        <v>134</v>
      </c>
      <c r="D626" s="274"/>
      <c r="E626" s="275"/>
      <c r="F626" s="148"/>
      <c r="G626" s="149" t="s">
        <v>128</v>
      </c>
      <c r="H626" s="150"/>
      <c r="I626" s="151"/>
      <c r="J626" s="149" t="s">
        <v>128</v>
      </c>
      <c r="K626" s="150"/>
      <c r="L626" s="152" t="str">
        <f>IF(F626="","",F626)</f>
        <v/>
      </c>
      <c r="M626" s="153" t="str">
        <f t="shared" ref="M626:M629" si="126">IF($L626="","",$L626*$R626*10^3)</f>
        <v/>
      </c>
      <c r="N626" s="34"/>
      <c r="O626" s="189" t="s">
        <v>156</v>
      </c>
      <c r="P626" s="190"/>
      <c r="Q626" s="191"/>
      <c r="R626" s="361"/>
      <c r="S626" s="362"/>
      <c r="T626" s="154"/>
      <c r="U626" s="147"/>
      <c r="V626" s="135"/>
      <c r="W626" s="135"/>
    </row>
    <row r="627" spans="1:23" ht="21.5" customHeight="1">
      <c r="A627" s="245"/>
      <c r="B627" s="311"/>
      <c r="C627" s="288" t="s">
        <v>135</v>
      </c>
      <c r="D627" s="289"/>
      <c r="E627" s="290"/>
      <c r="F627" s="148"/>
      <c r="G627" s="155" t="s">
        <v>128</v>
      </c>
      <c r="H627" s="156"/>
      <c r="I627" s="157"/>
      <c r="J627" s="155" t="s">
        <v>128</v>
      </c>
      <c r="K627" s="156"/>
      <c r="L627" s="158" t="str">
        <f>IF(F627="","",F627)</f>
        <v/>
      </c>
      <c r="M627" s="159" t="str">
        <f t="shared" si="126"/>
        <v/>
      </c>
      <c r="N627" s="34"/>
      <c r="O627" s="189" t="s">
        <v>157</v>
      </c>
      <c r="P627" s="190"/>
      <c r="Q627" s="191"/>
      <c r="R627" s="363"/>
      <c r="S627" s="364"/>
      <c r="T627" s="154"/>
      <c r="U627" s="147"/>
      <c r="V627" s="135"/>
      <c r="W627" s="135"/>
    </row>
    <row r="628" spans="1:23" ht="26" customHeight="1">
      <c r="A628" s="245"/>
      <c r="B628" s="311"/>
      <c r="C628" s="365" t="s">
        <v>137</v>
      </c>
      <c r="D628" s="365"/>
      <c r="E628" s="365"/>
      <c r="F628" s="28"/>
      <c r="G628" s="29" t="s">
        <v>128</v>
      </c>
      <c r="H628" s="103"/>
      <c r="I628" s="160"/>
      <c r="J628" s="29" t="s">
        <v>128</v>
      </c>
      <c r="K628" s="104"/>
      <c r="L628" s="30" t="str">
        <f>IF(F628="","",F628)</f>
        <v/>
      </c>
      <c r="M628" s="161" t="str">
        <f t="shared" si="126"/>
        <v/>
      </c>
      <c r="N628" s="34"/>
      <c r="O628" s="189" t="s">
        <v>158</v>
      </c>
      <c r="P628" s="192"/>
      <c r="Q628" s="193"/>
      <c r="R628" s="363"/>
      <c r="S628" s="364"/>
      <c r="T628" s="154"/>
      <c r="U628" s="135"/>
      <c r="V628" s="135"/>
      <c r="W628" s="135"/>
    </row>
    <row r="629" spans="1:23" ht="21.5" customHeight="1" thickBot="1">
      <c r="A629" s="245"/>
      <c r="B629" s="312"/>
      <c r="C629" s="208" t="s">
        <v>115</v>
      </c>
      <c r="D629" s="210"/>
      <c r="E629" s="162"/>
      <c r="F629" s="28"/>
      <c r="G629" s="29" t="s">
        <v>128</v>
      </c>
      <c r="H629" s="103"/>
      <c r="I629" s="160"/>
      <c r="J629" s="29" t="s">
        <v>128</v>
      </c>
      <c r="K629" s="104"/>
      <c r="L629" s="30" t="str">
        <f>IF(F629="","",F629)</f>
        <v/>
      </c>
      <c r="M629" s="161" t="str">
        <f t="shared" si="126"/>
        <v/>
      </c>
      <c r="N629" s="34"/>
      <c r="O629" s="189" t="s">
        <v>159</v>
      </c>
      <c r="P629" s="190"/>
      <c r="Q629" s="194"/>
      <c r="R629" s="356"/>
      <c r="S629" s="357"/>
      <c r="T629" s="154"/>
      <c r="U629" s="56"/>
      <c r="V629" s="135"/>
      <c r="W629" s="135"/>
    </row>
    <row r="630" spans="1:23" ht="21.5" customHeight="1" thickTop="1">
      <c r="A630" s="245"/>
      <c r="B630" s="310" t="s">
        <v>139</v>
      </c>
      <c r="C630" s="219" t="s">
        <v>140</v>
      </c>
      <c r="D630" s="219"/>
      <c r="E630" s="219"/>
      <c r="F630" s="31"/>
      <c r="G630" s="29" t="s">
        <v>128</v>
      </c>
      <c r="H630" s="103"/>
      <c r="I630" s="31"/>
      <c r="J630" s="29" t="s">
        <v>128</v>
      </c>
      <c r="K630" s="104"/>
      <c r="L630" s="163"/>
      <c r="M630" s="164"/>
      <c r="N630" s="34"/>
      <c r="O630" s="165" t="s">
        <v>140</v>
      </c>
      <c r="P630" s="166"/>
      <c r="Q630" s="167"/>
      <c r="R630" s="358">
        <v>0</v>
      </c>
      <c r="S630" s="359"/>
      <c r="T630" s="73"/>
      <c r="U630" s="56"/>
      <c r="V630" s="360"/>
      <c r="W630" s="360"/>
    </row>
    <row r="631" spans="1:23" ht="21.5" customHeight="1">
      <c r="A631" s="245"/>
      <c r="B631" s="311"/>
      <c r="C631" s="219" t="s">
        <v>141</v>
      </c>
      <c r="D631" s="219"/>
      <c r="E631" s="219"/>
      <c r="F631" s="31"/>
      <c r="G631" s="29" t="s">
        <v>128</v>
      </c>
      <c r="H631" s="103"/>
      <c r="I631" s="31"/>
      <c r="J631" s="29" t="s">
        <v>128</v>
      </c>
      <c r="K631" s="104"/>
      <c r="L631" s="163"/>
      <c r="M631" s="164"/>
      <c r="N631" s="34"/>
      <c r="O631" s="165" t="s">
        <v>141</v>
      </c>
      <c r="P631" s="166"/>
      <c r="Q631" s="167"/>
      <c r="R631" s="346">
        <v>0</v>
      </c>
      <c r="S631" s="347"/>
      <c r="T631" s="73"/>
      <c r="U631" s="56"/>
      <c r="V631" s="135"/>
      <c r="W631" s="135"/>
    </row>
    <row r="632" spans="1:23" ht="21.5" customHeight="1">
      <c r="A632" s="245"/>
      <c r="B632" s="311"/>
      <c r="C632" s="219" t="s">
        <v>111</v>
      </c>
      <c r="D632" s="219"/>
      <c r="E632" s="219"/>
      <c r="F632" s="31"/>
      <c r="G632" s="29" t="s">
        <v>128</v>
      </c>
      <c r="H632" s="103"/>
      <c r="I632" s="31"/>
      <c r="J632" s="29" t="s">
        <v>128</v>
      </c>
      <c r="K632" s="104"/>
      <c r="L632" s="163"/>
      <c r="M632" s="164"/>
      <c r="N632" s="34"/>
      <c r="O632" s="165" t="s">
        <v>111</v>
      </c>
      <c r="P632" s="166"/>
      <c r="Q632" s="167"/>
      <c r="R632" s="346">
        <v>0</v>
      </c>
      <c r="S632" s="347"/>
      <c r="T632" s="73"/>
      <c r="U632" s="56"/>
      <c r="V632" s="135"/>
      <c r="W632" s="135"/>
    </row>
    <row r="633" spans="1:23" ht="21.5" customHeight="1">
      <c r="A633" s="245"/>
      <c r="B633" s="311"/>
      <c r="C633" s="219" t="s">
        <v>142</v>
      </c>
      <c r="D633" s="219"/>
      <c r="E633" s="219"/>
      <c r="F633" s="31"/>
      <c r="G633" s="29" t="s">
        <v>128</v>
      </c>
      <c r="H633" s="103"/>
      <c r="I633" s="31"/>
      <c r="J633" s="29" t="s">
        <v>128</v>
      </c>
      <c r="K633" s="104"/>
      <c r="L633" s="163"/>
      <c r="M633" s="164"/>
      <c r="N633" s="34"/>
      <c r="O633" s="165" t="s">
        <v>142</v>
      </c>
      <c r="P633" s="166"/>
      <c r="Q633" s="167"/>
      <c r="R633" s="346">
        <v>0</v>
      </c>
      <c r="S633" s="347"/>
      <c r="T633" s="73"/>
      <c r="U633" s="56"/>
      <c r="V633" s="56"/>
    </row>
    <row r="634" spans="1:23" ht="21.5" customHeight="1">
      <c r="A634" s="245"/>
      <c r="B634" s="311"/>
      <c r="C634" s="348" t="s">
        <v>143</v>
      </c>
      <c r="D634" s="348"/>
      <c r="E634" s="348"/>
      <c r="F634" s="31"/>
      <c r="G634" s="155" t="s">
        <v>128</v>
      </c>
      <c r="H634" s="168"/>
      <c r="I634" s="31"/>
      <c r="J634" s="155" t="s">
        <v>128</v>
      </c>
      <c r="K634" s="169"/>
      <c r="L634" s="163"/>
      <c r="M634" s="164"/>
      <c r="N634" s="34"/>
      <c r="O634" s="170" t="s">
        <v>144</v>
      </c>
      <c r="P634" s="171"/>
      <c r="Q634" s="172"/>
      <c r="R634" s="349"/>
      <c r="S634" s="350"/>
      <c r="T634" s="73"/>
      <c r="U634" s="56"/>
    </row>
    <row r="635" spans="1:23" ht="21.5" customHeight="1">
      <c r="A635" s="245"/>
      <c r="B635" s="312"/>
      <c r="C635" s="351" t="s">
        <v>115</v>
      </c>
      <c r="D635" s="352"/>
      <c r="E635" s="173"/>
      <c r="F635" s="31"/>
      <c r="G635" s="155" t="s">
        <v>128</v>
      </c>
      <c r="H635" s="168"/>
      <c r="I635" s="31"/>
      <c r="J635" s="155" t="s">
        <v>128</v>
      </c>
      <c r="K635" s="169"/>
      <c r="L635" s="163"/>
      <c r="M635" s="164"/>
      <c r="N635" s="34"/>
      <c r="O635" s="170" t="s">
        <v>145</v>
      </c>
      <c r="P635" s="171"/>
      <c r="Q635" s="172"/>
      <c r="R635" s="349"/>
      <c r="S635" s="350"/>
      <c r="T635" s="73"/>
      <c r="U635" s="56"/>
    </row>
    <row r="636" spans="1:23" ht="17" thickBot="1">
      <c r="A636" s="291"/>
      <c r="B636" s="201" t="s">
        <v>146</v>
      </c>
      <c r="C636" s="201"/>
      <c r="D636" s="201"/>
      <c r="E636" s="201"/>
      <c r="F636" s="201"/>
      <c r="G636" s="201"/>
      <c r="H636" s="201"/>
      <c r="I636" s="201"/>
      <c r="J636" s="201"/>
      <c r="K636" s="201"/>
      <c r="L636" s="201"/>
      <c r="M636" s="174" t="str">
        <f>IF(SUM(M619:M635)=0,"",SUM(M619:M635))</f>
        <v/>
      </c>
      <c r="N636" s="10"/>
      <c r="O636" s="175"/>
      <c r="P636" s="176"/>
      <c r="Q636" s="77"/>
      <c r="R636" s="177"/>
      <c r="S636" s="178"/>
      <c r="T636" s="128"/>
      <c r="U636" s="56"/>
    </row>
    <row r="637" spans="1:23" ht="17" thickBot="1">
      <c r="A637" s="261" t="s">
        <v>147</v>
      </c>
      <c r="B637" s="262"/>
      <c r="C637" s="262"/>
      <c r="D637" s="262"/>
      <c r="E637" s="262"/>
      <c r="F637" s="262"/>
      <c r="G637" s="262"/>
      <c r="H637" s="262"/>
      <c r="I637" s="262"/>
      <c r="J637" s="262"/>
      <c r="K637" s="262"/>
      <c r="L637" s="366"/>
      <c r="M637" s="179" t="str">
        <f>IF(SUM(M572,M577,M600,M614,M636)=0,"",SUM(M572,M577,M600,M614,M636))</f>
        <v/>
      </c>
      <c r="N637" s="10"/>
      <c r="O637" s="77" t="s">
        <v>160</v>
      </c>
      <c r="P637" s="97"/>
      <c r="Q637" s="15"/>
      <c r="S637" s="180"/>
      <c r="T637" s="22"/>
      <c r="U637" s="56"/>
    </row>
    <row r="638" spans="1:23">
      <c r="A638" s="181"/>
      <c r="B638" s="182"/>
      <c r="C638" s="183"/>
      <c r="D638" s="183"/>
      <c r="E638" s="183"/>
      <c r="F638" s="183"/>
      <c r="G638" s="181"/>
      <c r="H638" s="181"/>
      <c r="I638" s="181"/>
      <c r="J638" s="181"/>
      <c r="K638" s="181"/>
      <c r="L638" s="181"/>
      <c r="M638" s="184"/>
      <c r="N638" s="10"/>
      <c r="O638" s="101" t="s">
        <v>161</v>
      </c>
      <c r="Q638" s="15"/>
    </row>
    <row r="639" spans="1:23">
      <c r="A639" s="185"/>
      <c r="B639" s="367" t="s">
        <v>148</v>
      </c>
      <c r="C639" s="367"/>
      <c r="D639" s="367"/>
      <c r="E639" s="367"/>
      <c r="F639" s="367"/>
      <c r="G639" s="367" t="str">
        <f>IF(P619="","",""&amp;$P619&amp;" "&amp;$R619&amp;"　"&amp;$P620&amp;" "&amp;$R620&amp;"　"&amp;$P621&amp;" "&amp;$R621&amp;"　"&amp;$P622&amp;" "&amp;$R622&amp;"")</f>
        <v/>
      </c>
      <c r="H639" s="367"/>
      <c r="I639" s="367"/>
      <c r="J639" s="367"/>
      <c r="K639" s="367"/>
      <c r="L639" s="367"/>
      <c r="M639" s="367"/>
      <c r="N639" s="10"/>
      <c r="O639" s="77" t="s">
        <v>162</v>
      </c>
      <c r="Q639" s="15"/>
    </row>
    <row r="640" spans="1:23">
      <c r="A640" s="186"/>
      <c r="B640" s="368"/>
      <c r="C640" s="368"/>
      <c r="D640" s="368"/>
      <c r="E640" s="368"/>
      <c r="F640" s="368"/>
      <c r="G640" s="368"/>
      <c r="H640" s="368"/>
      <c r="I640" s="368"/>
      <c r="J640" s="368"/>
      <c r="K640" s="368"/>
      <c r="L640" s="368"/>
      <c r="M640" s="368"/>
    </row>
    <row r="641" spans="1:14">
      <c r="A641" s="186"/>
      <c r="B641" s="368"/>
      <c r="C641" s="368"/>
      <c r="D641" s="368"/>
      <c r="E641" s="368"/>
      <c r="F641" s="368"/>
      <c r="G641" s="368"/>
      <c r="H641" s="368"/>
      <c r="I641" s="368"/>
      <c r="J641" s="368"/>
      <c r="K641" s="368"/>
      <c r="L641" s="368"/>
      <c r="M641" s="368"/>
    </row>
    <row r="642" spans="1:14" ht="9" customHeight="1" thickBot="1">
      <c r="A642" s="186"/>
      <c r="B642" s="187"/>
      <c r="C642" s="187"/>
      <c r="D642" s="187"/>
      <c r="E642" s="187"/>
      <c r="F642" s="187"/>
      <c r="G642" s="187"/>
      <c r="H642" s="187"/>
      <c r="I642" s="187"/>
      <c r="J642" s="187"/>
      <c r="K642" s="187"/>
      <c r="L642" s="187"/>
      <c r="M642" s="187"/>
    </row>
    <row r="643" spans="1:14" ht="17" thickBot="1">
      <c r="K643" s="195" t="s">
        <v>163</v>
      </c>
      <c r="L643" s="195" t="s">
        <v>129</v>
      </c>
      <c r="M643" s="196" t="str">
        <f>IF(SUM(M102,M209,M316,M423,M530,M637)=0,"",SUM(M102,M209,M316,M423,M530,M637))</f>
        <v/>
      </c>
      <c r="N643" s="3" t="s">
        <v>164</v>
      </c>
    </row>
  </sheetData>
  <sheetProtection algorithmName="SHA-512" hashValue="0ApmzBPRt++TqE1+pb8E/vIlK2el+HuZJhm91QsRxcNSlCGX/EY2CwnYPlDTDAonzEz8EukRv8QkLZ7A43TFqg==" saltValue="MGUKfthcRqPN0k5ajyEJ4Q==" spinCount="100000" sheet="1" scenarios="1"/>
  <mergeCells count="1149">
    <mergeCell ref="V630:W630"/>
    <mergeCell ref="C631:E631"/>
    <mergeCell ref="R631:S631"/>
    <mergeCell ref="C632:E632"/>
    <mergeCell ref="R632:S632"/>
    <mergeCell ref="C633:E633"/>
    <mergeCell ref="R633:S633"/>
    <mergeCell ref="R625:S625"/>
    <mergeCell ref="J619:J625"/>
    <mergeCell ref="K619:K625"/>
    <mergeCell ref="L619:L625"/>
    <mergeCell ref="M619:M625"/>
    <mergeCell ref="P619:Q619"/>
    <mergeCell ref="R619:S619"/>
    <mergeCell ref="P620:Q620"/>
    <mergeCell ref="R620:S620"/>
    <mergeCell ref="P621:Q621"/>
    <mergeCell ref="R621:S621"/>
    <mergeCell ref="C627:E627"/>
    <mergeCell ref="R627:S627"/>
    <mergeCell ref="C628:E628"/>
    <mergeCell ref="R628:S628"/>
    <mergeCell ref="C629:D629"/>
    <mergeCell ref="R629:S629"/>
    <mergeCell ref="P622:Q622"/>
    <mergeCell ref="R622:S622"/>
    <mergeCell ref="P623:Q623"/>
    <mergeCell ref="R623:S623"/>
    <mergeCell ref="O624:Q625"/>
    <mergeCell ref="R624:S624"/>
    <mergeCell ref="B639:F639"/>
    <mergeCell ref="G639:M639"/>
    <mergeCell ref="B640:M641"/>
    <mergeCell ref="C634:E634"/>
    <mergeCell ref="R634:S634"/>
    <mergeCell ref="C635:D635"/>
    <mergeCell ref="R635:S635"/>
    <mergeCell ref="B636:L636"/>
    <mergeCell ref="A637:L637"/>
    <mergeCell ref="B630:B635"/>
    <mergeCell ref="C630:E630"/>
    <mergeCell ref="R630:S630"/>
    <mergeCell ref="O617:O618"/>
    <mergeCell ref="P617:Q618"/>
    <mergeCell ref="R617:S617"/>
    <mergeCell ref="R618:S618"/>
    <mergeCell ref="A619:A636"/>
    <mergeCell ref="B619:E625"/>
    <mergeCell ref="F619:F625"/>
    <mergeCell ref="G619:G625"/>
    <mergeCell ref="H619:H625"/>
    <mergeCell ref="I619:I625"/>
    <mergeCell ref="M615:M617"/>
    <mergeCell ref="F616:F617"/>
    <mergeCell ref="G616:G618"/>
    <mergeCell ref="H616:H618"/>
    <mergeCell ref="I616:I617"/>
    <mergeCell ref="J616:J618"/>
    <mergeCell ref="K616:K618"/>
    <mergeCell ref="B626:B629"/>
    <mergeCell ref="C626:E626"/>
    <mergeCell ref="R626:S626"/>
    <mergeCell ref="C611:E611"/>
    <mergeCell ref="C612:E612"/>
    <mergeCell ref="C613:D613"/>
    <mergeCell ref="B614:L614"/>
    <mergeCell ref="A615:E618"/>
    <mergeCell ref="F615:H615"/>
    <mergeCell ref="I615:K615"/>
    <mergeCell ref="L615:L617"/>
    <mergeCell ref="A604:A614"/>
    <mergeCell ref="B604:B608"/>
    <mergeCell ref="C604:E604"/>
    <mergeCell ref="C605:E605"/>
    <mergeCell ref="C606:E606"/>
    <mergeCell ref="C607:E607"/>
    <mergeCell ref="C608:D608"/>
    <mergeCell ref="B609:B613"/>
    <mergeCell ref="C609:E609"/>
    <mergeCell ref="C610:E610"/>
    <mergeCell ref="B600:L600"/>
    <mergeCell ref="A601:E603"/>
    <mergeCell ref="F601:H601"/>
    <mergeCell ref="I601:K601"/>
    <mergeCell ref="L601:L602"/>
    <mergeCell ref="M601:M602"/>
    <mergeCell ref="G602:G603"/>
    <mergeCell ref="H602:H603"/>
    <mergeCell ref="J602:J603"/>
    <mergeCell ref="K602:K603"/>
    <mergeCell ref="B593:E593"/>
    <mergeCell ref="B594:E594"/>
    <mergeCell ref="B595:E595"/>
    <mergeCell ref="B596:E596"/>
    <mergeCell ref="B597:E597"/>
    <mergeCell ref="B598:C599"/>
    <mergeCell ref="D598:E598"/>
    <mergeCell ref="D599:E599"/>
    <mergeCell ref="B587:E587"/>
    <mergeCell ref="B588:E588"/>
    <mergeCell ref="B589:E589"/>
    <mergeCell ref="B590:E590"/>
    <mergeCell ref="B591:E591"/>
    <mergeCell ref="B592:E592"/>
    <mergeCell ref="B581:E581"/>
    <mergeCell ref="B582:E582"/>
    <mergeCell ref="B583:E583"/>
    <mergeCell ref="B584:E584"/>
    <mergeCell ref="B585:E585"/>
    <mergeCell ref="B586:E586"/>
    <mergeCell ref="P578:Q578"/>
    <mergeCell ref="R578:R580"/>
    <mergeCell ref="S578:T578"/>
    <mergeCell ref="G579:G580"/>
    <mergeCell ref="J579:J580"/>
    <mergeCell ref="Q579:Q580"/>
    <mergeCell ref="S579:S580"/>
    <mergeCell ref="T579:T580"/>
    <mergeCell ref="B576:E576"/>
    <mergeCell ref="U576:V576"/>
    <mergeCell ref="B577:L577"/>
    <mergeCell ref="A578:A599"/>
    <mergeCell ref="B578:E580"/>
    <mergeCell ref="F578:H578"/>
    <mergeCell ref="I578:K578"/>
    <mergeCell ref="L578:L579"/>
    <mergeCell ref="M578:M579"/>
    <mergeCell ref="O578:O580"/>
    <mergeCell ref="M573:M574"/>
    <mergeCell ref="G574:G575"/>
    <mergeCell ref="H574:H575"/>
    <mergeCell ref="J574:J575"/>
    <mergeCell ref="K574:K575"/>
    <mergeCell ref="U575:V575"/>
    <mergeCell ref="B570:B571"/>
    <mergeCell ref="C570:E570"/>
    <mergeCell ref="C571:E571"/>
    <mergeCell ref="B572:L572"/>
    <mergeCell ref="B573:E575"/>
    <mergeCell ref="F573:H573"/>
    <mergeCell ref="I573:K573"/>
    <mergeCell ref="L573:L574"/>
    <mergeCell ref="A543:A577"/>
    <mergeCell ref="B543:E543"/>
    <mergeCell ref="B544:E544"/>
    <mergeCell ref="B545:E545"/>
    <mergeCell ref="B546:E546"/>
    <mergeCell ref="B547:E547"/>
    <mergeCell ref="B548:E548"/>
    <mergeCell ref="B549:E549"/>
    <mergeCell ref="B564:E564"/>
    <mergeCell ref="B565:E565"/>
    <mergeCell ref="B566:E566"/>
    <mergeCell ref="B567:E567"/>
    <mergeCell ref="B568:E568"/>
    <mergeCell ref="B569:E569"/>
    <mergeCell ref="B558:B563"/>
    <mergeCell ref="C558:E558"/>
    <mergeCell ref="C559:E559"/>
    <mergeCell ref="C560:E560"/>
    <mergeCell ref="C561:E561"/>
    <mergeCell ref="C562:E562"/>
    <mergeCell ref="C563:E563"/>
    <mergeCell ref="B552:E552"/>
    <mergeCell ref="B553:E553"/>
    <mergeCell ref="B554:B555"/>
    <mergeCell ref="C554:E554"/>
    <mergeCell ref="C555:E555"/>
    <mergeCell ref="B556:B557"/>
    <mergeCell ref="C556:E556"/>
    <mergeCell ref="C557:E557"/>
    <mergeCell ref="B550:E550"/>
    <mergeCell ref="B551:E551"/>
    <mergeCell ref="O540:O542"/>
    <mergeCell ref="P540:Q540"/>
    <mergeCell ref="R540:R542"/>
    <mergeCell ref="S540:T540"/>
    <mergeCell ref="G541:G542"/>
    <mergeCell ref="J541:J542"/>
    <mergeCell ref="Q541:Q542"/>
    <mergeCell ref="S541:S542"/>
    <mergeCell ref="T541:T542"/>
    <mergeCell ref="B532:F532"/>
    <mergeCell ref="G532:M532"/>
    <mergeCell ref="B533:M534"/>
    <mergeCell ref="G538:L538"/>
    <mergeCell ref="A540:E542"/>
    <mergeCell ref="F540:H540"/>
    <mergeCell ref="I540:K540"/>
    <mergeCell ref="L540:L541"/>
    <mergeCell ref="M540:M541"/>
    <mergeCell ref="P514:Q514"/>
    <mergeCell ref="R514:S514"/>
    <mergeCell ref="C527:E527"/>
    <mergeCell ref="R527:S527"/>
    <mergeCell ref="C528:D528"/>
    <mergeCell ref="R528:S528"/>
    <mergeCell ref="B529:L529"/>
    <mergeCell ref="A530:L530"/>
    <mergeCell ref="B523:B528"/>
    <mergeCell ref="C523:E523"/>
    <mergeCell ref="R523:S523"/>
    <mergeCell ref="V523:W523"/>
    <mergeCell ref="C524:E524"/>
    <mergeCell ref="R524:S524"/>
    <mergeCell ref="C525:E525"/>
    <mergeCell ref="R525:S525"/>
    <mergeCell ref="C526:E526"/>
    <mergeCell ref="R526:S526"/>
    <mergeCell ref="B519:B522"/>
    <mergeCell ref="C519:E519"/>
    <mergeCell ref="R519:S519"/>
    <mergeCell ref="C520:E520"/>
    <mergeCell ref="R520:S520"/>
    <mergeCell ref="C521:E521"/>
    <mergeCell ref="R521:S521"/>
    <mergeCell ref="C522:D522"/>
    <mergeCell ref="R522:S522"/>
    <mergeCell ref="O510:O511"/>
    <mergeCell ref="P510:Q511"/>
    <mergeCell ref="R510:S510"/>
    <mergeCell ref="R511:S511"/>
    <mergeCell ref="A512:A529"/>
    <mergeCell ref="B512:E518"/>
    <mergeCell ref="F512:F518"/>
    <mergeCell ref="G512:G518"/>
    <mergeCell ref="H512:H518"/>
    <mergeCell ref="I512:I518"/>
    <mergeCell ref="M508:M510"/>
    <mergeCell ref="F509:F510"/>
    <mergeCell ref="G509:G511"/>
    <mergeCell ref="H509:H511"/>
    <mergeCell ref="I509:I510"/>
    <mergeCell ref="J509:J511"/>
    <mergeCell ref="K509:K511"/>
    <mergeCell ref="P515:Q515"/>
    <mergeCell ref="R515:S515"/>
    <mergeCell ref="P516:Q516"/>
    <mergeCell ref="R516:S516"/>
    <mergeCell ref="O517:Q518"/>
    <mergeCell ref="R517:S517"/>
    <mergeCell ref="R518:S518"/>
    <mergeCell ref="J512:J518"/>
    <mergeCell ref="K512:K518"/>
    <mergeCell ref="L512:L518"/>
    <mergeCell ref="M512:M518"/>
    <mergeCell ref="P512:Q512"/>
    <mergeCell ref="R512:S512"/>
    <mergeCell ref="P513:Q513"/>
    <mergeCell ref="R513:S513"/>
    <mergeCell ref="C504:E504"/>
    <mergeCell ref="C505:E505"/>
    <mergeCell ref="C506:D506"/>
    <mergeCell ref="B507:L507"/>
    <mergeCell ref="A508:E511"/>
    <mergeCell ref="F508:H508"/>
    <mergeCell ref="I508:K508"/>
    <mergeCell ref="L508:L510"/>
    <mergeCell ref="A497:A507"/>
    <mergeCell ref="B497:B501"/>
    <mergeCell ref="C497:E497"/>
    <mergeCell ref="C498:E498"/>
    <mergeCell ref="C499:E499"/>
    <mergeCell ref="C500:E500"/>
    <mergeCell ref="C501:D501"/>
    <mergeCell ref="B502:B506"/>
    <mergeCell ref="C502:E502"/>
    <mergeCell ref="C503:E503"/>
    <mergeCell ref="B493:L493"/>
    <mergeCell ref="A494:E496"/>
    <mergeCell ref="F494:H494"/>
    <mergeCell ref="I494:K494"/>
    <mergeCell ref="L494:L495"/>
    <mergeCell ref="M494:M495"/>
    <mergeCell ref="G495:G496"/>
    <mergeCell ref="H495:H496"/>
    <mergeCell ref="J495:J496"/>
    <mergeCell ref="K495:K496"/>
    <mergeCell ref="B486:E486"/>
    <mergeCell ref="B487:E487"/>
    <mergeCell ref="B488:E488"/>
    <mergeCell ref="B489:E489"/>
    <mergeCell ref="B490:E490"/>
    <mergeCell ref="B491:C492"/>
    <mergeCell ref="D491:E491"/>
    <mergeCell ref="D492:E492"/>
    <mergeCell ref="B480:E480"/>
    <mergeCell ref="B481:E481"/>
    <mergeCell ref="B482:E482"/>
    <mergeCell ref="B483:E483"/>
    <mergeCell ref="B484:E484"/>
    <mergeCell ref="B485:E485"/>
    <mergeCell ref="B474:E474"/>
    <mergeCell ref="B475:E475"/>
    <mergeCell ref="B476:E476"/>
    <mergeCell ref="B477:E477"/>
    <mergeCell ref="B478:E478"/>
    <mergeCell ref="B479:E479"/>
    <mergeCell ref="P471:Q471"/>
    <mergeCell ref="R471:R473"/>
    <mergeCell ref="S471:T471"/>
    <mergeCell ref="G472:G473"/>
    <mergeCell ref="J472:J473"/>
    <mergeCell ref="Q472:Q473"/>
    <mergeCell ref="S472:S473"/>
    <mergeCell ref="T472:T473"/>
    <mergeCell ref="B469:E469"/>
    <mergeCell ref="U469:V469"/>
    <mergeCell ref="B470:L470"/>
    <mergeCell ref="A471:A492"/>
    <mergeCell ref="B471:E473"/>
    <mergeCell ref="F471:H471"/>
    <mergeCell ref="I471:K471"/>
    <mergeCell ref="L471:L472"/>
    <mergeCell ref="M471:M472"/>
    <mergeCell ref="O471:O473"/>
    <mergeCell ref="M466:M467"/>
    <mergeCell ref="G467:G468"/>
    <mergeCell ref="H467:H468"/>
    <mergeCell ref="J467:J468"/>
    <mergeCell ref="K467:K468"/>
    <mergeCell ref="U468:V468"/>
    <mergeCell ref="B463:B464"/>
    <mergeCell ref="C463:E463"/>
    <mergeCell ref="C464:E464"/>
    <mergeCell ref="B465:L465"/>
    <mergeCell ref="B466:E468"/>
    <mergeCell ref="F466:H466"/>
    <mergeCell ref="I466:K466"/>
    <mergeCell ref="L466:L467"/>
    <mergeCell ref="A436:A470"/>
    <mergeCell ref="B436:E436"/>
    <mergeCell ref="B437:E437"/>
    <mergeCell ref="B438:E438"/>
    <mergeCell ref="B439:E439"/>
    <mergeCell ref="B440:E440"/>
    <mergeCell ref="B441:E441"/>
    <mergeCell ref="B442:E442"/>
    <mergeCell ref="B457:E457"/>
    <mergeCell ref="B458:E458"/>
    <mergeCell ref="B459:E459"/>
    <mergeCell ref="B460:E460"/>
    <mergeCell ref="B461:E461"/>
    <mergeCell ref="B462:E462"/>
    <mergeCell ref="B451:B456"/>
    <mergeCell ref="C451:E451"/>
    <mergeCell ref="C452:E452"/>
    <mergeCell ref="C453:E453"/>
    <mergeCell ref="C454:E454"/>
    <mergeCell ref="C455:E455"/>
    <mergeCell ref="C456:E456"/>
    <mergeCell ref="B445:E445"/>
    <mergeCell ref="B446:E446"/>
    <mergeCell ref="B447:B448"/>
    <mergeCell ref="C447:E447"/>
    <mergeCell ref="C448:E448"/>
    <mergeCell ref="B449:B450"/>
    <mergeCell ref="C449:E449"/>
    <mergeCell ref="C450:E450"/>
    <mergeCell ref="B443:E443"/>
    <mergeCell ref="B444:E444"/>
    <mergeCell ref="O433:O435"/>
    <mergeCell ref="P433:Q433"/>
    <mergeCell ref="R433:R435"/>
    <mergeCell ref="S433:T433"/>
    <mergeCell ref="G434:G435"/>
    <mergeCell ref="J434:J435"/>
    <mergeCell ref="Q434:Q435"/>
    <mergeCell ref="S434:S435"/>
    <mergeCell ref="T434:T435"/>
    <mergeCell ref="B425:F425"/>
    <mergeCell ref="G425:M425"/>
    <mergeCell ref="B426:M427"/>
    <mergeCell ref="G431:L431"/>
    <mergeCell ref="A433:E435"/>
    <mergeCell ref="F433:H433"/>
    <mergeCell ref="I433:K433"/>
    <mergeCell ref="L433:L434"/>
    <mergeCell ref="M433:M434"/>
    <mergeCell ref="P407:Q407"/>
    <mergeCell ref="R407:S407"/>
    <mergeCell ref="C420:E420"/>
    <mergeCell ref="R420:S420"/>
    <mergeCell ref="C421:D421"/>
    <mergeCell ref="R421:S421"/>
    <mergeCell ref="B422:L422"/>
    <mergeCell ref="A423:L423"/>
    <mergeCell ref="B416:B421"/>
    <mergeCell ref="C416:E416"/>
    <mergeCell ref="R416:S416"/>
    <mergeCell ref="V416:W416"/>
    <mergeCell ref="C417:E417"/>
    <mergeCell ref="R417:S417"/>
    <mergeCell ref="C418:E418"/>
    <mergeCell ref="R418:S418"/>
    <mergeCell ref="C419:E419"/>
    <mergeCell ref="R419:S419"/>
    <mergeCell ref="B412:B415"/>
    <mergeCell ref="C412:E412"/>
    <mergeCell ref="R412:S412"/>
    <mergeCell ref="C413:E413"/>
    <mergeCell ref="R413:S413"/>
    <mergeCell ref="C414:E414"/>
    <mergeCell ref="R414:S414"/>
    <mergeCell ref="C415:D415"/>
    <mergeCell ref="R415:S415"/>
    <mergeCell ref="O403:O404"/>
    <mergeCell ref="P403:Q404"/>
    <mergeCell ref="R403:S403"/>
    <mergeCell ref="R404:S404"/>
    <mergeCell ref="A405:A422"/>
    <mergeCell ref="B405:E411"/>
    <mergeCell ref="F405:F411"/>
    <mergeCell ref="G405:G411"/>
    <mergeCell ref="H405:H411"/>
    <mergeCell ref="I405:I411"/>
    <mergeCell ref="M401:M403"/>
    <mergeCell ref="F402:F403"/>
    <mergeCell ref="G402:G404"/>
    <mergeCell ref="H402:H404"/>
    <mergeCell ref="I402:I403"/>
    <mergeCell ref="J402:J404"/>
    <mergeCell ref="K402:K404"/>
    <mergeCell ref="P408:Q408"/>
    <mergeCell ref="R408:S408"/>
    <mergeCell ref="P409:Q409"/>
    <mergeCell ref="R409:S409"/>
    <mergeCell ref="O410:Q411"/>
    <mergeCell ref="R410:S410"/>
    <mergeCell ref="R411:S411"/>
    <mergeCell ref="J405:J411"/>
    <mergeCell ref="K405:K411"/>
    <mergeCell ref="L405:L411"/>
    <mergeCell ref="M405:M411"/>
    <mergeCell ref="P405:Q405"/>
    <mergeCell ref="R405:S405"/>
    <mergeCell ref="P406:Q406"/>
    <mergeCell ref="R406:S406"/>
    <mergeCell ref="C397:E397"/>
    <mergeCell ref="C398:E398"/>
    <mergeCell ref="C399:D399"/>
    <mergeCell ref="B400:L400"/>
    <mergeCell ref="A401:E404"/>
    <mergeCell ref="F401:H401"/>
    <mergeCell ref="I401:K401"/>
    <mergeCell ref="L401:L403"/>
    <mergeCell ref="A390:A400"/>
    <mergeCell ref="B390:B394"/>
    <mergeCell ref="C390:E390"/>
    <mergeCell ref="C391:E391"/>
    <mergeCell ref="C392:E392"/>
    <mergeCell ref="C393:E393"/>
    <mergeCell ref="C394:D394"/>
    <mergeCell ref="B395:B399"/>
    <mergeCell ref="C395:E395"/>
    <mergeCell ref="C396:E396"/>
    <mergeCell ref="B386:L386"/>
    <mergeCell ref="A387:E389"/>
    <mergeCell ref="F387:H387"/>
    <mergeCell ref="I387:K387"/>
    <mergeCell ref="L387:L388"/>
    <mergeCell ref="M387:M388"/>
    <mergeCell ref="G388:G389"/>
    <mergeCell ref="H388:H389"/>
    <mergeCell ref="J388:J389"/>
    <mergeCell ref="K388:K389"/>
    <mergeCell ref="B379:E379"/>
    <mergeCell ref="B380:E380"/>
    <mergeCell ref="B381:E381"/>
    <mergeCell ref="B382:E382"/>
    <mergeCell ref="B383:E383"/>
    <mergeCell ref="B384:C385"/>
    <mergeCell ref="D384:E384"/>
    <mergeCell ref="D385:E385"/>
    <mergeCell ref="B373:E373"/>
    <mergeCell ref="B374:E374"/>
    <mergeCell ref="B375:E375"/>
    <mergeCell ref="B376:E376"/>
    <mergeCell ref="B377:E377"/>
    <mergeCell ref="B378:E378"/>
    <mergeCell ref="B367:E367"/>
    <mergeCell ref="B368:E368"/>
    <mergeCell ref="B369:E369"/>
    <mergeCell ref="B370:E370"/>
    <mergeCell ref="B371:E371"/>
    <mergeCell ref="B372:E372"/>
    <mergeCell ref="P364:Q364"/>
    <mergeCell ref="R364:R366"/>
    <mergeCell ref="S364:T364"/>
    <mergeCell ref="G365:G366"/>
    <mergeCell ref="J365:J366"/>
    <mergeCell ref="Q365:Q366"/>
    <mergeCell ref="S365:S366"/>
    <mergeCell ref="T365:T366"/>
    <mergeCell ref="B362:E362"/>
    <mergeCell ref="U362:V362"/>
    <mergeCell ref="B363:L363"/>
    <mergeCell ref="A364:A385"/>
    <mergeCell ref="B364:E366"/>
    <mergeCell ref="F364:H364"/>
    <mergeCell ref="I364:K364"/>
    <mergeCell ref="L364:L365"/>
    <mergeCell ref="M364:M365"/>
    <mergeCell ref="O364:O366"/>
    <mergeCell ref="M359:M360"/>
    <mergeCell ref="G360:G361"/>
    <mergeCell ref="H360:H361"/>
    <mergeCell ref="J360:J361"/>
    <mergeCell ref="K360:K361"/>
    <mergeCell ref="U361:V361"/>
    <mergeCell ref="B356:B357"/>
    <mergeCell ref="C356:E356"/>
    <mergeCell ref="C357:E357"/>
    <mergeCell ref="B358:L358"/>
    <mergeCell ref="B359:E361"/>
    <mergeCell ref="F359:H359"/>
    <mergeCell ref="I359:K359"/>
    <mergeCell ref="L359:L360"/>
    <mergeCell ref="A329:A363"/>
    <mergeCell ref="B329:E329"/>
    <mergeCell ref="B330:E330"/>
    <mergeCell ref="B331:E331"/>
    <mergeCell ref="B332:E332"/>
    <mergeCell ref="B333:E333"/>
    <mergeCell ref="B334:E334"/>
    <mergeCell ref="B335:E335"/>
    <mergeCell ref="B350:E350"/>
    <mergeCell ref="B351:E351"/>
    <mergeCell ref="B352:E352"/>
    <mergeCell ref="B353:E353"/>
    <mergeCell ref="B354:E354"/>
    <mergeCell ref="B355:E355"/>
    <mergeCell ref="B344:B349"/>
    <mergeCell ref="C344:E344"/>
    <mergeCell ref="C345:E345"/>
    <mergeCell ref="C346:E346"/>
    <mergeCell ref="C347:E347"/>
    <mergeCell ref="C348:E348"/>
    <mergeCell ref="C349:E349"/>
    <mergeCell ref="B338:E338"/>
    <mergeCell ref="B339:E339"/>
    <mergeCell ref="B340:B341"/>
    <mergeCell ref="C340:E340"/>
    <mergeCell ref="C341:E341"/>
    <mergeCell ref="B342:B343"/>
    <mergeCell ref="C342:E342"/>
    <mergeCell ref="C343:E343"/>
    <mergeCell ref="B336:E336"/>
    <mergeCell ref="B337:E337"/>
    <mergeCell ref="O326:O328"/>
    <mergeCell ref="P326:Q326"/>
    <mergeCell ref="R326:R328"/>
    <mergeCell ref="S326:T326"/>
    <mergeCell ref="G327:G328"/>
    <mergeCell ref="J327:J328"/>
    <mergeCell ref="Q327:Q328"/>
    <mergeCell ref="S327:S328"/>
    <mergeCell ref="T327:T328"/>
    <mergeCell ref="B318:F318"/>
    <mergeCell ref="G318:M318"/>
    <mergeCell ref="B319:M320"/>
    <mergeCell ref="G324:L324"/>
    <mergeCell ref="A326:E328"/>
    <mergeCell ref="F326:H326"/>
    <mergeCell ref="I326:K326"/>
    <mergeCell ref="L326:L327"/>
    <mergeCell ref="M326:M327"/>
    <mergeCell ref="P300:Q300"/>
    <mergeCell ref="R300:S300"/>
    <mergeCell ref="C313:E313"/>
    <mergeCell ref="R313:S313"/>
    <mergeCell ref="C314:D314"/>
    <mergeCell ref="R314:S314"/>
    <mergeCell ref="B315:L315"/>
    <mergeCell ref="A316:L316"/>
    <mergeCell ref="B309:B314"/>
    <mergeCell ref="C309:E309"/>
    <mergeCell ref="R309:S309"/>
    <mergeCell ref="V309:W309"/>
    <mergeCell ref="C310:E310"/>
    <mergeCell ref="R310:S310"/>
    <mergeCell ref="C311:E311"/>
    <mergeCell ref="R311:S311"/>
    <mergeCell ref="C312:E312"/>
    <mergeCell ref="R312:S312"/>
    <mergeCell ref="B305:B308"/>
    <mergeCell ref="C305:E305"/>
    <mergeCell ref="R305:S305"/>
    <mergeCell ref="C306:E306"/>
    <mergeCell ref="R306:S306"/>
    <mergeCell ref="C307:E307"/>
    <mergeCell ref="R307:S307"/>
    <mergeCell ref="C308:D308"/>
    <mergeCell ref="R308:S308"/>
    <mergeCell ref="O296:O297"/>
    <mergeCell ref="P296:Q297"/>
    <mergeCell ref="R296:S296"/>
    <mergeCell ref="R297:S297"/>
    <mergeCell ref="A298:A315"/>
    <mergeCell ref="B298:E304"/>
    <mergeCell ref="F298:F304"/>
    <mergeCell ref="G298:G304"/>
    <mergeCell ref="H298:H304"/>
    <mergeCell ref="I298:I304"/>
    <mergeCell ref="M294:M296"/>
    <mergeCell ref="F295:F296"/>
    <mergeCell ref="G295:G297"/>
    <mergeCell ref="H295:H297"/>
    <mergeCell ref="I295:I296"/>
    <mergeCell ref="J295:J297"/>
    <mergeCell ref="K295:K297"/>
    <mergeCell ref="P301:Q301"/>
    <mergeCell ref="R301:S301"/>
    <mergeCell ref="P302:Q302"/>
    <mergeCell ref="R302:S302"/>
    <mergeCell ref="O303:Q304"/>
    <mergeCell ref="R303:S303"/>
    <mergeCell ref="R304:S304"/>
    <mergeCell ref="J298:J304"/>
    <mergeCell ref="K298:K304"/>
    <mergeCell ref="L298:L304"/>
    <mergeCell ref="M298:M304"/>
    <mergeCell ref="P298:Q298"/>
    <mergeCell ref="R298:S298"/>
    <mergeCell ref="P299:Q299"/>
    <mergeCell ref="R299:S299"/>
    <mergeCell ref="C290:E290"/>
    <mergeCell ref="C291:E291"/>
    <mergeCell ref="C292:D292"/>
    <mergeCell ref="B293:L293"/>
    <mergeCell ref="A294:E297"/>
    <mergeCell ref="F294:H294"/>
    <mergeCell ref="I294:K294"/>
    <mergeCell ref="L294:L296"/>
    <mergeCell ref="A283:A293"/>
    <mergeCell ref="B283:B287"/>
    <mergeCell ref="C283:E283"/>
    <mergeCell ref="C284:E284"/>
    <mergeCell ref="C285:E285"/>
    <mergeCell ref="C286:E286"/>
    <mergeCell ref="C287:D287"/>
    <mergeCell ref="B288:B292"/>
    <mergeCell ref="C288:E288"/>
    <mergeCell ref="C289:E289"/>
    <mergeCell ref="B279:L279"/>
    <mergeCell ref="A280:E282"/>
    <mergeCell ref="F280:H280"/>
    <mergeCell ref="I280:K280"/>
    <mergeCell ref="L280:L281"/>
    <mergeCell ref="M280:M281"/>
    <mergeCell ref="G281:G282"/>
    <mergeCell ref="H281:H282"/>
    <mergeCell ref="J281:J282"/>
    <mergeCell ref="K281:K282"/>
    <mergeCell ref="B272:E272"/>
    <mergeCell ref="B273:E273"/>
    <mergeCell ref="B274:E274"/>
    <mergeCell ref="B275:E275"/>
    <mergeCell ref="B276:E276"/>
    <mergeCell ref="B277:C278"/>
    <mergeCell ref="D277:E277"/>
    <mergeCell ref="D278:E278"/>
    <mergeCell ref="B266:E266"/>
    <mergeCell ref="B267:E267"/>
    <mergeCell ref="B268:E268"/>
    <mergeCell ref="B269:E269"/>
    <mergeCell ref="B270:E270"/>
    <mergeCell ref="B271:E271"/>
    <mergeCell ref="B260:E260"/>
    <mergeCell ref="B261:E261"/>
    <mergeCell ref="B262:E262"/>
    <mergeCell ref="B263:E263"/>
    <mergeCell ref="B264:E264"/>
    <mergeCell ref="B265:E265"/>
    <mergeCell ref="P257:Q257"/>
    <mergeCell ref="R257:R259"/>
    <mergeCell ref="S257:T257"/>
    <mergeCell ref="G258:G259"/>
    <mergeCell ref="J258:J259"/>
    <mergeCell ref="Q258:Q259"/>
    <mergeCell ref="S258:S259"/>
    <mergeCell ref="T258:T259"/>
    <mergeCell ref="B255:E255"/>
    <mergeCell ref="U255:V255"/>
    <mergeCell ref="B256:L256"/>
    <mergeCell ref="A257:A278"/>
    <mergeCell ref="B257:E259"/>
    <mergeCell ref="F257:H257"/>
    <mergeCell ref="I257:K257"/>
    <mergeCell ref="L257:L258"/>
    <mergeCell ref="M257:M258"/>
    <mergeCell ref="O257:O259"/>
    <mergeCell ref="M252:M253"/>
    <mergeCell ref="G253:G254"/>
    <mergeCell ref="H253:H254"/>
    <mergeCell ref="J253:J254"/>
    <mergeCell ref="K253:K254"/>
    <mergeCell ref="U254:V254"/>
    <mergeCell ref="B249:B250"/>
    <mergeCell ref="C249:E249"/>
    <mergeCell ref="C250:E250"/>
    <mergeCell ref="B251:L251"/>
    <mergeCell ref="B252:E254"/>
    <mergeCell ref="F252:H252"/>
    <mergeCell ref="I252:K252"/>
    <mergeCell ref="L252:L253"/>
    <mergeCell ref="A222:A256"/>
    <mergeCell ref="B222:E222"/>
    <mergeCell ref="B223:E223"/>
    <mergeCell ref="B224:E224"/>
    <mergeCell ref="B225:E225"/>
    <mergeCell ref="B226:E226"/>
    <mergeCell ref="B227:E227"/>
    <mergeCell ref="B228:E228"/>
    <mergeCell ref="B243:E243"/>
    <mergeCell ref="B244:E244"/>
    <mergeCell ref="B245:E245"/>
    <mergeCell ref="B246:E246"/>
    <mergeCell ref="B247:E247"/>
    <mergeCell ref="B248:E248"/>
    <mergeCell ref="B237:B242"/>
    <mergeCell ref="C237:E237"/>
    <mergeCell ref="C238:E238"/>
    <mergeCell ref="C239:E239"/>
    <mergeCell ref="C240:E240"/>
    <mergeCell ref="C241:E241"/>
    <mergeCell ref="C242:E242"/>
    <mergeCell ref="B231:E231"/>
    <mergeCell ref="B232:E232"/>
    <mergeCell ref="B233:B234"/>
    <mergeCell ref="C233:E233"/>
    <mergeCell ref="C234:E234"/>
    <mergeCell ref="B235:B236"/>
    <mergeCell ref="C235:E235"/>
    <mergeCell ref="C236:E236"/>
    <mergeCell ref="B229:E229"/>
    <mergeCell ref="B230:E230"/>
    <mergeCell ref="O219:O221"/>
    <mergeCell ref="P219:Q219"/>
    <mergeCell ref="R219:R221"/>
    <mergeCell ref="S219:T219"/>
    <mergeCell ref="G220:G221"/>
    <mergeCell ref="J220:J221"/>
    <mergeCell ref="Q220:Q221"/>
    <mergeCell ref="S220:S221"/>
    <mergeCell ref="T220:T221"/>
    <mergeCell ref="B211:F211"/>
    <mergeCell ref="G211:M211"/>
    <mergeCell ref="B212:M213"/>
    <mergeCell ref="G217:L217"/>
    <mergeCell ref="A219:E221"/>
    <mergeCell ref="F219:H219"/>
    <mergeCell ref="I219:K219"/>
    <mergeCell ref="L219:L220"/>
    <mergeCell ref="M219:M220"/>
    <mergeCell ref="P193:Q193"/>
    <mergeCell ref="R193:S193"/>
    <mergeCell ref="C206:E206"/>
    <mergeCell ref="R206:S206"/>
    <mergeCell ref="C207:D207"/>
    <mergeCell ref="R207:S207"/>
    <mergeCell ref="B208:L208"/>
    <mergeCell ref="A209:L209"/>
    <mergeCell ref="B202:B207"/>
    <mergeCell ref="C202:E202"/>
    <mergeCell ref="R202:S202"/>
    <mergeCell ref="V202:W202"/>
    <mergeCell ref="C203:E203"/>
    <mergeCell ref="R203:S203"/>
    <mergeCell ref="C204:E204"/>
    <mergeCell ref="R204:S204"/>
    <mergeCell ref="C205:E205"/>
    <mergeCell ref="R205:S205"/>
    <mergeCell ref="B198:B201"/>
    <mergeCell ref="C198:E198"/>
    <mergeCell ref="R198:S198"/>
    <mergeCell ref="C199:E199"/>
    <mergeCell ref="R199:S199"/>
    <mergeCell ref="C200:E200"/>
    <mergeCell ref="R200:S200"/>
    <mergeCell ref="C201:D201"/>
    <mergeCell ref="R201:S201"/>
    <mergeCell ref="O189:O190"/>
    <mergeCell ref="P189:Q190"/>
    <mergeCell ref="R189:S189"/>
    <mergeCell ref="R190:S190"/>
    <mergeCell ref="A191:A208"/>
    <mergeCell ref="B191:E197"/>
    <mergeCell ref="F191:F197"/>
    <mergeCell ref="G191:G197"/>
    <mergeCell ref="H191:H197"/>
    <mergeCell ref="I191:I197"/>
    <mergeCell ref="M187:M189"/>
    <mergeCell ref="F188:F189"/>
    <mergeCell ref="G188:G190"/>
    <mergeCell ref="H188:H190"/>
    <mergeCell ref="I188:I189"/>
    <mergeCell ref="J188:J190"/>
    <mergeCell ref="K188:K190"/>
    <mergeCell ref="P194:Q194"/>
    <mergeCell ref="R194:S194"/>
    <mergeCell ref="P195:Q195"/>
    <mergeCell ref="R195:S195"/>
    <mergeCell ref="O196:Q197"/>
    <mergeCell ref="R196:S196"/>
    <mergeCell ref="R197:S197"/>
    <mergeCell ref="J191:J197"/>
    <mergeCell ref="K191:K197"/>
    <mergeCell ref="L191:L197"/>
    <mergeCell ref="M191:M197"/>
    <mergeCell ref="P191:Q191"/>
    <mergeCell ref="R191:S191"/>
    <mergeCell ref="P192:Q192"/>
    <mergeCell ref="R192:S192"/>
    <mergeCell ref="C183:E183"/>
    <mergeCell ref="C184:E184"/>
    <mergeCell ref="C185:D185"/>
    <mergeCell ref="B186:L186"/>
    <mergeCell ref="A187:E190"/>
    <mergeCell ref="F187:H187"/>
    <mergeCell ref="I187:K187"/>
    <mergeCell ref="L187:L189"/>
    <mergeCell ref="A176:A186"/>
    <mergeCell ref="B176:B180"/>
    <mergeCell ref="C176:E176"/>
    <mergeCell ref="C177:E177"/>
    <mergeCell ref="C178:E178"/>
    <mergeCell ref="C179:E179"/>
    <mergeCell ref="C180:D180"/>
    <mergeCell ref="B181:B185"/>
    <mergeCell ref="C181:E181"/>
    <mergeCell ref="C182:E182"/>
    <mergeCell ref="B172:L172"/>
    <mergeCell ref="A173:E175"/>
    <mergeCell ref="F173:H173"/>
    <mergeCell ref="I173:K173"/>
    <mergeCell ref="L173:L174"/>
    <mergeCell ref="M173:M174"/>
    <mergeCell ref="G174:G175"/>
    <mergeCell ref="H174:H175"/>
    <mergeCell ref="J174:J175"/>
    <mergeCell ref="K174:K175"/>
    <mergeCell ref="B165:E165"/>
    <mergeCell ref="B166:E166"/>
    <mergeCell ref="B167:E167"/>
    <mergeCell ref="B168:E168"/>
    <mergeCell ref="B169:E169"/>
    <mergeCell ref="B170:C171"/>
    <mergeCell ref="D170:E170"/>
    <mergeCell ref="D171:E171"/>
    <mergeCell ref="B159:E159"/>
    <mergeCell ref="B160:E160"/>
    <mergeCell ref="B161:E161"/>
    <mergeCell ref="B162:E162"/>
    <mergeCell ref="B163:E163"/>
    <mergeCell ref="B164:E164"/>
    <mergeCell ref="B153:E153"/>
    <mergeCell ref="B154:E154"/>
    <mergeCell ref="B155:E155"/>
    <mergeCell ref="B156:E156"/>
    <mergeCell ref="B157:E157"/>
    <mergeCell ref="B158:E158"/>
    <mergeCell ref="P150:Q150"/>
    <mergeCell ref="R150:R152"/>
    <mergeCell ref="S150:T150"/>
    <mergeCell ref="G151:G152"/>
    <mergeCell ref="J151:J152"/>
    <mergeCell ref="Q151:Q152"/>
    <mergeCell ref="S151:S152"/>
    <mergeCell ref="T151:T152"/>
    <mergeCell ref="B148:E148"/>
    <mergeCell ref="U148:V148"/>
    <mergeCell ref="B149:L149"/>
    <mergeCell ref="A150:A171"/>
    <mergeCell ref="B150:E152"/>
    <mergeCell ref="F150:H150"/>
    <mergeCell ref="I150:K150"/>
    <mergeCell ref="L150:L151"/>
    <mergeCell ref="M150:M151"/>
    <mergeCell ref="O150:O152"/>
    <mergeCell ref="M145:M146"/>
    <mergeCell ref="G146:G147"/>
    <mergeCell ref="H146:H147"/>
    <mergeCell ref="J146:J147"/>
    <mergeCell ref="K146:K147"/>
    <mergeCell ref="U147:V147"/>
    <mergeCell ref="B142:B143"/>
    <mergeCell ref="C142:E142"/>
    <mergeCell ref="C143:E143"/>
    <mergeCell ref="B144:L144"/>
    <mergeCell ref="B145:E147"/>
    <mergeCell ref="F145:H145"/>
    <mergeCell ref="I145:K145"/>
    <mergeCell ref="L145:L146"/>
    <mergeCell ref="A115:A149"/>
    <mergeCell ref="B115:E115"/>
    <mergeCell ref="B116:E116"/>
    <mergeCell ref="B117:E117"/>
    <mergeCell ref="B118:E118"/>
    <mergeCell ref="B119:E119"/>
    <mergeCell ref="B120:E120"/>
    <mergeCell ref="B121:E121"/>
    <mergeCell ref="L112:L113"/>
    <mergeCell ref="M112:M113"/>
    <mergeCell ref="B136:E136"/>
    <mergeCell ref="B137:E137"/>
    <mergeCell ref="B138:E138"/>
    <mergeCell ref="B139:E139"/>
    <mergeCell ref="B140:E140"/>
    <mergeCell ref="B141:E141"/>
    <mergeCell ref="B130:B135"/>
    <mergeCell ref="C130:E130"/>
    <mergeCell ref="C131:E131"/>
    <mergeCell ref="C132:E132"/>
    <mergeCell ref="C133:E133"/>
    <mergeCell ref="C134:E134"/>
    <mergeCell ref="C135:E135"/>
    <mergeCell ref="B124:E124"/>
    <mergeCell ref="B125:E125"/>
    <mergeCell ref="B126:B127"/>
    <mergeCell ref="C126:E126"/>
    <mergeCell ref="C127:E127"/>
    <mergeCell ref="B128:B129"/>
    <mergeCell ref="C128:E128"/>
    <mergeCell ref="C129:E129"/>
    <mergeCell ref="V95:W95"/>
    <mergeCell ref="C96:E96"/>
    <mergeCell ref="R96:S96"/>
    <mergeCell ref="C97:E97"/>
    <mergeCell ref="R97:S97"/>
    <mergeCell ref="O91:Q91"/>
    <mergeCell ref="R91:S91"/>
    <mergeCell ref="C92:E92"/>
    <mergeCell ref="O92:Q92"/>
    <mergeCell ref="R92:S92"/>
    <mergeCell ref="C93:E93"/>
    <mergeCell ref="O93:Q93"/>
    <mergeCell ref="R93:S93"/>
    <mergeCell ref="B122:E122"/>
    <mergeCell ref="B123:E123"/>
    <mergeCell ref="O112:O114"/>
    <mergeCell ref="P112:Q112"/>
    <mergeCell ref="R112:R114"/>
    <mergeCell ref="S112:T112"/>
    <mergeCell ref="G113:G114"/>
    <mergeCell ref="J113:J114"/>
    <mergeCell ref="Q113:Q114"/>
    <mergeCell ref="S113:S114"/>
    <mergeCell ref="T113:T114"/>
    <mergeCell ref="A102:L102"/>
    <mergeCell ref="B104:F104"/>
    <mergeCell ref="G104:M104"/>
    <mergeCell ref="B105:M106"/>
    <mergeCell ref="G110:L110"/>
    <mergeCell ref="A112:E114"/>
    <mergeCell ref="F112:H112"/>
    <mergeCell ref="I112:K112"/>
    <mergeCell ref="K84:K90"/>
    <mergeCell ref="L84:L90"/>
    <mergeCell ref="M84:M90"/>
    <mergeCell ref="P84:Q84"/>
    <mergeCell ref="R84:S84"/>
    <mergeCell ref="P85:Q85"/>
    <mergeCell ref="R85:S85"/>
    <mergeCell ref="P86:Q86"/>
    <mergeCell ref="R86:S86"/>
    <mergeCell ref="R98:S98"/>
    <mergeCell ref="C99:E99"/>
    <mergeCell ref="R99:S99"/>
    <mergeCell ref="C100:D100"/>
    <mergeCell ref="R100:S100"/>
    <mergeCell ref="B101:L101"/>
    <mergeCell ref="O94:Q94"/>
    <mergeCell ref="R94:S94"/>
    <mergeCell ref="B95:B100"/>
    <mergeCell ref="C95:E95"/>
    <mergeCell ref="R95:S95"/>
    <mergeCell ref="A84:A101"/>
    <mergeCell ref="B84:E90"/>
    <mergeCell ref="F84:F90"/>
    <mergeCell ref="G84:G90"/>
    <mergeCell ref="H84:H90"/>
    <mergeCell ref="I84:I90"/>
    <mergeCell ref="B91:B94"/>
    <mergeCell ref="C91:E91"/>
    <mergeCell ref="C94:D94"/>
    <mergeCell ref="C98:E98"/>
    <mergeCell ref="Z81:Z83"/>
    <mergeCell ref="AA81:AA83"/>
    <mergeCell ref="O82:O83"/>
    <mergeCell ref="P82:Q83"/>
    <mergeCell ref="R82:S82"/>
    <mergeCell ref="X82:X84"/>
    <mergeCell ref="R83:S83"/>
    <mergeCell ref="M80:M82"/>
    <mergeCell ref="F81:F82"/>
    <mergeCell ref="G81:G83"/>
    <mergeCell ref="H81:H83"/>
    <mergeCell ref="I81:I82"/>
    <mergeCell ref="J81:J83"/>
    <mergeCell ref="K81:K83"/>
    <mergeCell ref="P87:Q87"/>
    <mergeCell ref="R87:S87"/>
    <mergeCell ref="P88:Q88"/>
    <mergeCell ref="R88:S88"/>
    <mergeCell ref="O89:Q90"/>
    <mergeCell ref="R89:S89"/>
    <mergeCell ref="R90:S90"/>
    <mergeCell ref="J84:J90"/>
    <mergeCell ref="C76:E76"/>
    <mergeCell ref="C77:E77"/>
    <mergeCell ref="C78:D78"/>
    <mergeCell ref="B79:L79"/>
    <mergeCell ref="A80:E83"/>
    <mergeCell ref="F80:H80"/>
    <mergeCell ref="I80:K80"/>
    <mergeCell ref="L80:L82"/>
    <mergeCell ref="A69:A79"/>
    <mergeCell ref="B69:B73"/>
    <mergeCell ref="C69:E69"/>
    <mergeCell ref="C70:E70"/>
    <mergeCell ref="C71:E71"/>
    <mergeCell ref="C72:E72"/>
    <mergeCell ref="C73:D73"/>
    <mergeCell ref="B74:B78"/>
    <mergeCell ref="C74:E74"/>
    <mergeCell ref="C75:E75"/>
    <mergeCell ref="B46:E46"/>
    <mergeCell ref="B47:E47"/>
    <mergeCell ref="B48:E48"/>
    <mergeCell ref="S66:T66"/>
    <mergeCell ref="G67:G68"/>
    <mergeCell ref="H67:H68"/>
    <mergeCell ref="J67:J68"/>
    <mergeCell ref="K67:K68"/>
    <mergeCell ref="S67:S68"/>
    <mergeCell ref="T67:T68"/>
    <mergeCell ref="A66:E68"/>
    <mergeCell ref="F66:H66"/>
    <mergeCell ref="I66:K66"/>
    <mergeCell ref="L66:L67"/>
    <mergeCell ref="M66:M67"/>
    <mergeCell ref="R66:R68"/>
    <mergeCell ref="B61:E61"/>
    <mergeCell ref="B62:E62"/>
    <mergeCell ref="B63:C64"/>
    <mergeCell ref="D63:E63"/>
    <mergeCell ref="D64:E64"/>
    <mergeCell ref="B65:L65"/>
    <mergeCell ref="X43:Y43"/>
    <mergeCell ref="Z43:AA43"/>
    <mergeCell ref="G44:G45"/>
    <mergeCell ref="J44:J45"/>
    <mergeCell ref="Q44:Q45"/>
    <mergeCell ref="S44:S45"/>
    <mergeCell ref="T44:T45"/>
    <mergeCell ref="B41:E41"/>
    <mergeCell ref="U41:V41"/>
    <mergeCell ref="B42:L42"/>
    <mergeCell ref="A43:A64"/>
    <mergeCell ref="B43:E45"/>
    <mergeCell ref="F43:H43"/>
    <mergeCell ref="I43:K43"/>
    <mergeCell ref="L43:L44"/>
    <mergeCell ref="M43:M44"/>
    <mergeCell ref="O43:O45"/>
    <mergeCell ref="B55:E55"/>
    <mergeCell ref="B56:E56"/>
    <mergeCell ref="B57:E57"/>
    <mergeCell ref="B58:E58"/>
    <mergeCell ref="B59:E59"/>
    <mergeCell ref="B60:E60"/>
    <mergeCell ref="B49:E49"/>
    <mergeCell ref="B50:E50"/>
    <mergeCell ref="B51:E51"/>
    <mergeCell ref="B52:E52"/>
    <mergeCell ref="B53:E53"/>
    <mergeCell ref="B54:E54"/>
    <mergeCell ref="Y44:Y45"/>
    <mergeCell ref="Z44:Z45"/>
    <mergeCell ref="AA44:AA45"/>
    <mergeCell ref="U40:V40"/>
    <mergeCell ref="B35:B36"/>
    <mergeCell ref="C35:E35"/>
    <mergeCell ref="C36:E36"/>
    <mergeCell ref="B37:L37"/>
    <mergeCell ref="B38:E40"/>
    <mergeCell ref="F38:H38"/>
    <mergeCell ref="I38:K38"/>
    <mergeCell ref="L38:L39"/>
    <mergeCell ref="B29:E29"/>
    <mergeCell ref="B30:E30"/>
    <mergeCell ref="B31:E31"/>
    <mergeCell ref="B32:E32"/>
    <mergeCell ref="B33:E33"/>
    <mergeCell ref="B34:E34"/>
    <mergeCell ref="P43:Q43"/>
    <mergeCell ref="R43:R45"/>
    <mergeCell ref="S43:T43"/>
    <mergeCell ref="C23:E23"/>
    <mergeCell ref="C24:E24"/>
    <mergeCell ref="C25:E25"/>
    <mergeCell ref="C26:E26"/>
    <mergeCell ref="C27:E27"/>
    <mergeCell ref="C28:E28"/>
    <mergeCell ref="B15:E15"/>
    <mergeCell ref="B16:E16"/>
    <mergeCell ref="B17:E17"/>
    <mergeCell ref="B18:E18"/>
    <mergeCell ref="B19:B20"/>
    <mergeCell ref="C19:E19"/>
    <mergeCell ref="C20:E20"/>
    <mergeCell ref="M38:M39"/>
    <mergeCell ref="G39:G40"/>
    <mergeCell ref="H39:H40"/>
    <mergeCell ref="J39:J40"/>
    <mergeCell ref="K39:K40"/>
    <mergeCell ref="G3:L3"/>
    <mergeCell ref="A5:E7"/>
    <mergeCell ref="F5:H5"/>
    <mergeCell ref="I5:K5"/>
    <mergeCell ref="L5:L6"/>
    <mergeCell ref="M5:M6"/>
    <mergeCell ref="G6:G7"/>
    <mergeCell ref="J6:J7"/>
    <mergeCell ref="Z6:Z7"/>
    <mergeCell ref="AA6:AA7"/>
    <mergeCell ref="A8:A42"/>
    <mergeCell ref="B8:E8"/>
    <mergeCell ref="B9:E9"/>
    <mergeCell ref="B10:E10"/>
    <mergeCell ref="B11:E11"/>
    <mergeCell ref="B12:E12"/>
    <mergeCell ref="B13:E13"/>
    <mergeCell ref="B14:E14"/>
    <mergeCell ref="O5:O7"/>
    <mergeCell ref="P5:Q5"/>
    <mergeCell ref="R5:R7"/>
    <mergeCell ref="S5:T5"/>
    <mergeCell ref="X5:Y5"/>
    <mergeCell ref="Z5:AA5"/>
    <mergeCell ref="Q6:Q7"/>
    <mergeCell ref="S6:S7"/>
    <mergeCell ref="T6:T7"/>
    <mergeCell ref="Y6:Y7"/>
    <mergeCell ref="B21:B22"/>
    <mergeCell ref="C21:E21"/>
    <mergeCell ref="C22:E22"/>
    <mergeCell ref="B23:B28"/>
  </mergeCells>
  <phoneticPr fontId="3"/>
  <dataValidations count="3">
    <dataValidation allowBlank="1" showErrorMessage="1" promptTitle="注意事項" prompt="工場・事業所名及び算定年度を記入ください。_x000a_例．香川株式会社　丸亀工場（令和◯年度）" sqref="C3 C110 C538 C324 C431 C217"/>
    <dataValidation imeMode="on" allowBlank="1" showInputMessage="1" showErrorMessage="1" sqref="B105:M107 U34:V34 P84:Q87 U40:V40 B212:M214 U141:V141 P191:Q194 U147:V147 B319:M321 U248:V248 P298:Q301 U254:V254 B426:M428 U355:V355 P405:Q408 U361:V361 B533:M535 U462:V462 P512:Q515 U468:V468 B640:M642 U569:V569 P619:Q622 U575:V575"/>
    <dataValidation imeMode="off" allowBlank="1" showInputMessage="1" showErrorMessage="1" sqref="I46:I64 R91:R100 F41 I95:I100 I69:I78 F46:F64 F8:F36 R84:U87 F69:F78 J35:J36 G570:G571 G39 J39 I41 I8:I36 G35:G36 I153:I171 R198:R207 F148 I202:I207 I176:I185 F176:F185 F153:F171 R191:U194 F91:F100 J142:J143 F115:F143 G146 J146 I148 I115:I143 G142:G143 I260:I278 R305:R314 F255 I309:I314 I283:I292 F283:F292 F260:F278 R298:U301 F305:F314 J249:J250 F222:F250 G253 J253 I255 I222:I250 G249:G250 I367:I385 R412:R421 F362 I416:I421 I390:I399 F390:F399 F367:F385 R405:U408 F412:F421 J356:J357 F329:F357 G360 J360 I362 I329:I357 G356:G357 I474:I492 R519:R528 F469 I523:I528 I497:I506 F497:F506 F474:F492 R512:U515 F519:F528 J463:J464 F436:F464 G467 J467 I469 I436:I464 G463:G464 I581:I599 R626:R635 F576 I630:I635 I604:I613 F604:F613 F581:F599 R619:U622 F626:F635 J570:J571 F543:F571 G574 J574 I576 I543:I571 F198:F207"/>
  </dataValidations>
  <printOptions horizontalCentered="1"/>
  <pageMargins left="0.59055118110236227" right="0.59055118110236227" top="0.59055118110236227" bottom="0.27559055118110237" header="0.51181102362204722" footer="0.51181102362204722"/>
  <pageSetup paperSize="9" scale="81" orientation="portrait" blackAndWhite="1" horizontalDpi="300" verticalDpi="300" r:id="rId1"/>
  <headerFooter alignWithMargins="0"/>
  <rowBreaks count="7" manualBreakCount="7">
    <brk id="65" max="12" man="1"/>
    <brk id="107" max="12" man="1"/>
    <brk id="172" max="12" man="1"/>
    <brk id="214" max="12" man="1"/>
    <brk id="321" max="12" man="1"/>
    <brk id="428" max="12" man="1"/>
    <brk id="535" max="12"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指針別表６</vt:lpstr>
      <vt:lpstr>指針別表６!Print_Area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SG14910のC20-2037</dc:creator>
  <cp:lastModifiedBy>SG14910のC20-2037</cp:lastModifiedBy>
  <cp:lastPrinted>2025-05-29T07:26:29Z</cp:lastPrinted>
  <dcterms:created xsi:type="dcterms:W3CDTF">2025-05-29T07:25:39Z</dcterms:created>
  <dcterms:modified xsi:type="dcterms:W3CDTF">2025-06-23T02:38:38Z</dcterms:modified>
</cp:coreProperties>
</file>