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K:\04-1_財政\03_予算・決算等\08財政状況一覧表等\01財政状況資料集\R06決算\04総務省回答・HP掲載\01_HP掲載データ\"/>
    </mc:Choice>
  </mc:AlternateContent>
  <xr:revisionPtr revIDLastSave="0" documentId="11_EEAB96B1E84690D4550A0DC885C54B6BB5383563" xr6:coauthVersionLast="47" xr6:coauthVersionMax="47" xr10:uidLastSave="{00000000-0000-0000-0000-000000000000}"/>
  <bookViews>
    <workbookView xWindow="1680" yWindow="495" windowWidth="25665" windowHeight="147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0" i="12" l="1"/>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O34"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<sst xmlns="http://schemas.openxmlformats.org/spreadsheetml/2006/main" count="1098" uniqueCount="576">
  <si>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</si>
  <si>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</si>
  <si>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</si>
  <si>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</si>
  <si>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</si>
  <si>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</si>
  <si>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</si>
  <si>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</si>
  <si>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</si>
  <si>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</si>
  <si>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</si>
  <si>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</si>
  <si>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</si>
  <si>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</si>
  <si>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</si>
  <si>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</si>
  <si>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</si>
  <si>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</si>
  <si>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</si>
  <si>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</si>
  <si>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</si>
  <si>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</si>
  <si>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</si>
  <si>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</si>
  <si>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</si>
  <si>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</si>
  <si>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</si>
  <si>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</si>
  <si>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</si>
  <si>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</si>
  <si>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</si>
  <si>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</si>
  <si>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</si>
  <si>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</si>
  <si>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</si>
  <si>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</si>
  <si>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</si>
  <si>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</si>
  <si>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</si>
  <si>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</si>
  <si>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</si>
  <si>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</si>
  <si>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</si>
  <si>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</si>
  <si>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</si>
  <si>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</si>
  <si>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</si>
  <si>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</si>
  <si>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</si>
  <si>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</si>
  <si>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</si>
  <si>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</si>
  <si>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</si>
  <si>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</si>
  <si>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</si>
  <si>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</si>
  <si>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</si>
  <si>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</si>
  <si>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</si>
  <si>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</si>
  <si>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</si>
  <si>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</si>
  <si>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</si>
  <si>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</si>
  <si>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</si>
  <si>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</si>
  <si>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</si>
  <si>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</si>
  <si>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</si>
  <si>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</si>
  <si>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</si>
  <si>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</si>
  <si>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</si>
  <si>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</si>
  <si>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</si>
  <si>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</si>
  <si>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</si>
  <si>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</si>
  <si>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</si>
  <si>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</si>
  <si>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</si>
  <si>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</si>
  <si>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</si>
  <si>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</si>
  <si>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</si>
  <si>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</si>
  <si>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</si>
  <si>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</si>
  <si>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</si>
  <si>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</si>
  <si>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</si>
  <si>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</si>
  <si>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</si>
  <si>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</si>
  <si>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琴平町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</si>
  <si>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</si>
  <si>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</si>
  <si>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</si>
  <si>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</si>
  <si>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</si>
  <si>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</si>
  <si>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</si>
  <si>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</si>
  <si>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</si>
  <si>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</si>
  <si>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</si>
  <si>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</si>
  <si>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</si>
  <si>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</si>
  <si>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</si>
  <si>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</si>
  <si>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</si>
  <si>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</si>
  <si>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</si>
  <si>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</si>
  <si>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</si>
  <si>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</si>
  <si>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</si>
  <si>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</si>
  <si>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</si>
  <si>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</si>
  <si>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</si>
  <si>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</si>
  <si>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</si>
  <si>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</si>
  <si>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</si>
  <si>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</si>
  <si>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</si>
  <si>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</si>
  <si>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</si>
  <si>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</si>
  <si>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</si>
  <si>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</si>
  <si>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</si>
  <si>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</si>
  <si>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</si>
  <si>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</si>
  <si>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</si>
  <si>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</si>
  <si>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</si>
  <si>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</si>
  <si>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</si>
  <si>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</si>
  <si>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</si>
  <si>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</si>
  <si>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</si>
  <si>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</si>
  <si>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</si>
  <si>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</si>
  <si>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</si>
  <si>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</si>
  <si>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</si>
  <si>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</si>
  <si>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</si>
  <si>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</si>
  <si>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</si>
  <si>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</si>
  <si>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</si>
  <si>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</si>
  <si>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</si>
  <si>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</si>
  <si>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</si>
  <si>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</si>
  <si>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</si>
  <si>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</si>
  <si>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</si>
  <si>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</si>
  <si>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</si>
  <si>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</si>
  <si>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</si>
  <si>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</si>
  <si>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</si>
  <si>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</si>
  <si>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</si>
  <si>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</si>
  <si>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</si>
  <si>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</si>
  <si>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</si>
  <si>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</si>
  <si>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</si>
  <si>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</si>
  <si>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</si>
  <si>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</si>
  <si>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</si>
  <si>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</si>
  <si>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</si>
  <si>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</si>
  <si>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</si>
  <si>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</si>
  <si>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</si>
  <si>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</si>
  <si>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</si>
  <si>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</si>
  <si>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</si>
  <si>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</si>
  <si>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</si>
  <si>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</si>
  <si>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</si>
  <si>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</si>
  <si>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</si>
  <si>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</si>
  <si>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</si>
  <si>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</si>
  <si>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</si>
  <si>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香川県琴平町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</si>
  <si>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</si>
  <si>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</si>
  <si>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</si>
  <si>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</si>
  <si>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</si>
  <si>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</si>
  <si>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</si>
  <si>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</si>
  <si>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</si>
  <si>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</si>
  <si>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</si>
  <si>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</si>
  <si>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</si>
  <si>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</si>
  <si>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</si>
  <si>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</si>
  <si>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</si>
  <si>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</si>
  <si>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</si>
  <si>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</si>
  <si>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</si>
  <si>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</si>
  <si>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</si>
  <si>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</si>
  <si>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</si>
  <si>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</si>
  <si>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</si>
  <si>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</si>
  <si>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</si>
  <si>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</si>
  <si>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</si>
  <si>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</si>
  <si>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</si>
  <si>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</si>
  <si>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</si>
  <si>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</si>
  <si>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</si>
  <si>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</si>
  <si>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</si>
  <si>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</si>
  <si>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</si>
  <si>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</si>
  <si>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</si>
  <si>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</si>
  <si>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</si>
  <si>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</si>
  <si>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</si>
  <si>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</si>
  <si>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</si>
  <si>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</si>
  <si>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</si>
  <si>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</si>
  <si>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</si>
  <si>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</si>
  <si>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</si>
  <si>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</si>
  <si>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</si>
  <si>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</si>
  <si>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</si>
  <si>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</si>
  <si>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</si>
  <si>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</si>
  <si>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</si>
  <si>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</si>
  <si>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</si>
  <si>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</si>
  <si>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</si>
  <si>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</si>
  <si>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</si>
  <si>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</si>
  <si>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</si>
  <si>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</si>
  <si>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</si>
  <si>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</si>
  <si>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</si>
  <si>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</si>
  <si>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</si>
  <si>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</si>
  <si>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</si>
  <si>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</si>
  <si>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</si>
  <si>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</si>
  <si>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</si>
  <si>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</si>
  <si>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</si>
  <si>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</si>
  <si>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</si>
  <si>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</si>
  <si>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</si>
  <si>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</si>
  <si>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</si>
  <si>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</si>
  <si>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</si>
  <si>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</si>
  <si>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</si>
  <si>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</si>
  <si>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</si>
  <si>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</si>
  <si>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</si>
  <si>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</si>
  <si>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</si>
  <si>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</si>
  <si>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</si>
  <si>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</si>
  <si>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</si>
  <si>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</si>
  <si>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</si>
  <si>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</si>
  <si>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</si>
  <si>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</si>
  <si>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</si>
  <si>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</si>
  <si>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</si>
  <si>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</si>
  <si>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</si>
  <si>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</si>
  <si>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</si>
  <si>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</si>
  <si>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</si>
  <si>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</si>
  <si>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</si>
  <si>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</si>
  <si>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</si>
  <si>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</si>
  <si>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</si>
  <si>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</si>
  <si>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</si>
  <si>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</si>
  <si>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</si>
  <si>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</si>
  <si>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</si>
  <si>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</si>
  <si>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</si>
  <si>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</si>
  <si>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</si>
  <si>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</si>
  <si>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</si>
  <si>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</si>
  <si>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</si>
  <si>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</si>
  <si>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</si>
  <si>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</si>
  <si>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</si>
  <si>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</si>
  <si>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</si>
  <si>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</si>
  <si>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</si>
  <si>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</si>
  <si>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</si>
  <si>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</si>
  <si>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香川県琴平町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</si>
  <si>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</si>
  <si>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</si>
  <si>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</si>
  <si>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</si>
  <si>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</si>
  <si>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</si>
  <si>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</si>
  <si>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</si>
  <si>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</si>
  <si>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</si>
  <si>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</si>
  <si>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</si>
  <si>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</si>
  <si>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</si>
  <si>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</si>
  <si>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</si>
  <si>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</si>
  <si>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</si>
  <si>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</si>
  <si>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</si>
  <si>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</si>
  <si>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</si>
  <si>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</si>
  <si>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</si>
  <si>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</si>
  <si>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</si>
  <si>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</si>
  <si>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</si>
  <si>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</si>
  <si>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</si>
  <si>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</si>
  <si>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</si>
  <si>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</si>
  <si>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</si>
  <si>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</si>
  <si>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</si>
  <si>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</si>
  <si>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</si>
  <si>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</si>
  <si>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</si>
  <si>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</si>
  <si>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</si>
  <si>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</si>
  <si>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</si>
  <si>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</si>
  <si>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</si>
  <si>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</si>
  <si>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</si>
  <si>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</si>
  <si>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</si>
  <si>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</si>
  <si>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</si>
  <si>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</si>
  <si>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</si>
  <si>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</si>
  <si>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</si>
  <si>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</si>
  <si>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</si>
  <si>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</si>
  <si>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</si>
  <si>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</si>
  <si>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</si>
  <si>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</si>
  <si>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</si>
  <si>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</si>
  <si>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</si>
  <si>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</si>
  <si>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</si>
  <si>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</si>
  <si>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</si>
  <si>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</si>
  <si>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</si>
  <si>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</si>
  <si>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</si>
  <si>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</si>
  <si>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</si>
  <si>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</si>
  <si>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</si>
  <si>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</si>
  <si>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</si>
  <si>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</si>
  <si>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</si>
  <si>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</si>
  <si>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</si>
  <si>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</si>
  <si>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</si>
  <si>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</si>
  <si>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</si>
  <si>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</si>
  <si>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</si>
  <si>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</si>
  <si>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</si>
  <si>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</si>
  <si>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</si>
  <si>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</si>
  <si>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</si>
  <si>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</si>
  <si>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</si>
  <si>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</si>
  <si>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</si>
  <si>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</si>
  <si>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</si>
  <si>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</si>
  <si>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</si>
  <si>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</si>
  <si>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</si>
  <si>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</si>
  <si>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</si>
  <si>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</si>
  <si>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</si>
  <si>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</si>
  <si>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</si>
  <si>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</si>
  <si>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</si>
  <si>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</si>
  <si>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</si>
  <si>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</si>
  <si>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</si>
  <si>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</si>
  <si>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</si>
  <si>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</si>
  <si>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</si>
  <si>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</si>
  <si>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</si>
  <si>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</si>
  <si>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</si>
  <si>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</si>
  <si>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</si>
  <si>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</si>
  <si>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</si>
  <si>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</si>
  <si>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</si>
  <si>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</si>
  <si>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</si>
  <si>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</si>
  <si>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</si>
  <si>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</si>
  <si>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</si>
  <si>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</si>
  <si>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</si>
  <si>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</si>
  <si>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</si>
  <si>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</si>
  <si>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</si>
  <si>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</si>
  <si>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</si>
  <si>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</si>
  <si>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</si>
  <si>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</si>
  <si>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</si>
  <si>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</si>
  <si>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</si>
  <si>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</si>
  <si>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</si>
  <si>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</si>
  <si>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</si>
  <si>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</si>
  <si>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</si>
  <si>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</si>
  <si>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</si>
  <si>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</si>
  <si>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</si>
  <si>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</si>
  <si>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</si>
  <si>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</si>
  <si>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</si>
  <si>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</si>
  <si>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</si>
  <si>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</si>
  <si>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</si>
  <si>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</si>
  <si>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</si>
  <si>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</si>
  <si>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</si>
  <si>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</si>
  <si>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8.15</t>
  </si>
  <si>
    <t>▲ 2.91</t>
  </si>
  <si>
    <t>▲ 4.40</t>
  </si>
  <si>
    <t>▲ 7.58</t>
  </si>
  <si>
    <t>一般会計</t>
  </si>
  <si>
    <t>介護保険特別会計</t>
  </si>
  <si>
    <t>国民健康保険特別会計</t>
  </si>
  <si>
    <t>公共下水道事業会計</t>
  </si>
  <si>
    <t>駐車場特別会計</t>
  </si>
  <si>
    <t>温泉事業特別会計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</si>
  <si>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</si>
  <si>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</si>
  <si>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</si>
  <si>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</si>
  <si>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</si>
  <si>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</si>
  <si>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</si>
  <si>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</si>
  <si>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仲多度南部消防組合</t>
  </si>
  <si>
    <t>香川県市町総合事務組合</t>
  </si>
  <si>
    <t>香川県後期高齢者医療広域連合（一般会計）</t>
  </si>
  <si>
    <t>香川県後期高齢者医療広域連合（後期高齢者医療事業）</t>
    <rPh sb="15" eb="17">
      <t>コウキ</t>
    </rPh>
    <rPh sb="17" eb="20">
      <t>コウレイシャ</t>
    </rPh>
    <rPh sb="20" eb="22">
      <t>イリョウ</t>
    </rPh>
    <rPh sb="22" eb="24">
      <t>ジギョウ</t>
    </rPh>
    <phoneticPr fontId="5"/>
  </si>
  <si>
    <t>香川県中部ボートレース事業組合</t>
    <rPh sb="11" eb="13">
      <t>ジギョウ</t>
    </rPh>
    <phoneticPr fontId="2"/>
  </si>
  <si>
    <t>中讃広域行政事務組合（一般会計）</t>
    <rPh sb="11" eb="13">
      <t>イッパン</t>
    </rPh>
    <rPh sb="13" eb="15">
      <t>カイケイ</t>
    </rPh>
    <phoneticPr fontId="5"/>
  </si>
  <si>
    <t>中讃広域行政事務組合（仲善クリーンセンター）</t>
    <rPh sb="0" eb="1">
      <t>チュウ</t>
    </rPh>
    <rPh sb="1" eb="2">
      <t>サン</t>
    </rPh>
    <rPh sb="2" eb="4">
      <t>コウイキ</t>
    </rPh>
    <rPh sb="4" eb="6">
      <t>ギョウセイ</t>
    </rPh>
    <rPh sb="6" eb="8">
      <t>ジム</t>
    </rPh>
    <rPh sb="8" eb="10">
      <t>クミアイ</t>
    </rPh>
    <rPh sb="11" eb="12">
      <t>チュウ</t>
    </rPh>
    <rPh sb="12" eb="13">
      <t>ゼン</t>
    </rPh>
    <phoneticPr fontId="5"/>
  </si>
  <si>
    <t>中讃広域行政事務組合（瀬戸グリーンセンター）</t>
    <rPh sb="0" eb="1">
      <t>チュウ</t>
    </rPh>
    <rPh sb="1" eb="2">
      <t>サン</t>
    </rPh>
    <rPh sb="2" eb="4">
      <t>コウイキ</t>
    </rPh>
    <rPh sb="4" eb="6">
      <t>ギョウセイ</t>
    </rPh>
    <rPh sb="6" eb="8">
      <t>ジム</t>
    </rPh>
    <rPh sb="8" eb="10">
      <t>クミアイ</t>
    </rPh>
    <rPh sb="11" eb="13">
      <t>セト</t>
    </rPh>
    <phoneticPr fontId="5"/>
  </si>
  <si>
    <t>中讃広域行政事務組合（クリントピア丸亀）</t>
    <rPh sb="0" eb="1">
      <t>チュウ</t>
    </rPh>
    <rPh sb="1" eb="2">
      <t>サン</t>
    </rPh>
    <rPh sb="2" eb="4">
      <t>コウイキ</t>
    </rPh>
    <rPh sb="4" eb="6">
      <t>ギョウセイ</t>
    </rPh>
    <rPh sb="6" eb="8">
      <t>ジム</t>
    </rPh>
    <rPh sb="8" eb="10">
      <t>クミアイ</t>
    </rPh>
    <rPh sb="17" eb="19">
      <t>マルガメ</t>
    </rPh>
    <phoneticPr fontId="5"/>
  </si>
  <si>
    <t>まんのう町外二ヶ市町(十郷地区)山林組合</t>
  </si>
  <si>
    <t>まんのう町外三ヶ市町(七箇地区)山林組合</t>
  </si>
  <si>
    <t>まんのう町外三ヶ市町山林組合</t>
  </si>
  <si>
    <t>香川県広域水道企業団（水道事業会計）</t>
    <rPh sb="0" eb="3">
      <t>カガワケン</t>
    </rPh>
    <rPh sb="3" eb="5">
      <t>コウイキ</t>
    </rPh>
    <rPh sb="5" eb="7">
      <t>スイドウ</t>
    </rPh>
    <rPh sb="7" eb="9">
      <t>キギョウ</t>
    </rPh>
    <rPh sb="9" eb="10">
      <t>ダン</t>
    </rPh>
    <rPh sb="11" eb="13">
      <t>スイドウ</t>
    </rPh>
    <rPh sb="13" eb="15">
      <t>ジギョウ</t>
    </rPh>
    <rPh sb="15" eb="17">
      <t>カイケイ</t>
    </rPh>
    <phoneticPr fontId="2"/>
  </si>
  <si>
    <t>香川県広域水道企業団（工業用水道事業会計）</t>
    <rPh sb="0" eb="3">
      <t>カガワケン</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</si>
  <si>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t>
    <phoneticPr fontId="2"/>
  </si>
  <si>
    <t>いこいの郷づくり事業基金</t>
    <rPh sb="4" eb="5">
      <t>サト</t>
    </rPh>
    <rPh sb="8" eb="10">
      <t>ジギョウ</t>
    </rPh>
    <rPh sb="10" eb="12">
      <t>キキン</t>
    </rPh>
    <phoneticPr fontId="5"/>
  </si>
  <si>
    <t>琴平町ふるさと応援基金</t>
    <rPh sb="0" eb="3">
      <t>コトヒラチョウ</t>
    </rPh>
    <rPh sb="7" eb="9">
      <t>オウエン</t>
    </rPh>
    <rPh sb="9" eb="11">
      <t>キキン</t>
    </rPh>
    <phoneticPr fontId="5"/>
  </si>
  <si>
    <t>位野木義行老人福祉事業基金</t>
    <phoneticPr fontId="5"/>
  </si>
  <si>
    <t>琴平町教育施設整備事業基金</t>
    <phoneticPr fontId="5"/>
  </si>
  <si>
    <t>中條晴夫文化振興基金</t>
    <phoneticPr fontId="5"/>
  </si>
  <si>
    <t>-</t>
    <phoneticPr fontId="2"/>
  </si>
  <si>
    <t>-</t>
    <phoneticPr fontId="2"/>
  </si>
  <si>
    <t>-</t>
    <phoneticPr fontId="2"/>
  </si>
  <si>
    <t>-</t>
    <phoneticPr fontId="2"/>
  </si>
  <si>
    <t>-</t>
    <phoneticPr fontId="2"/>
  </si>
  <si>
    <t>-</t>
    <phoneticPr fontId="2"/>
  </si>
  <si>
    <t>法適用企業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</si>
</sst>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E69-4EEF-BB53-0B929DA1A5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68656</c:v>
                </c:pt>
                <c:pt idx="1">
                  <c:v>41429</c:v>
                </c:pt>
                <c:pt idx="2">
                  <c:v>17552</c:v>
                </c:pt>
                <c:pt idx="3">
                  <c:v>26467</c:v>
                </c:pt>
                <c:pt idx="4">
                  <c:v>49940</c:v>
                </c:pt>
              </c:numCache>
            </c:numRef>
          </c:val>
          <c:smooth val="0"/>
          <c:extLst>
            <c:ext xmlns:c16="http://schemas.microsoft.com/office/drawing/2014/chart" uri="{C3380CC4-5D6E-409C-BE32-E72D297353CC}">
              <c16:uniqueId val="{00000001-AE69-4EEF-BB53-0B929DA1A5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4.17</c:v>
                </c:pt>
                <c:pt idx="1">
                  <c:v>10.84</c:v>
                </c:pt>
                <c:pt idx="2">
                  <c:v>7.51</c:v>
                </c:pt>
                <c:pt idx="3">
                  <c:v>6.65</c:v>
                </c:pt>
                <c:pt idx="4">
                  <c:v>6.1</c:v>
                </c:pt>
              </c:numCache>
            </c:numRef>
          </c:val>
          <c:extLst>
            <c:ext xmlns:c16="http://schemas.microsoft.com/office/drawing/2014/chart" uri="{C3380CC4-5D6E-409C-BE32-E72D297353CC}">
              <c16:uniqueId val="{00000000-F7DD-46C5-B41C-F67D99469E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20.22</c:v>
                </c:pt>
                <c:pt idx="1">
                  <c:v>22.46</c:v>
                </c:pt>
                <c:pt idx="2">
                  <c:v>30.2</c:v>
                </c:pt>
                <c:pt idx="3">
                  <c:v>31.56</c:v>
                </c:pt>
                <c:pt idx="4">
                  <c:v>27.96</c:v>
                </c:pt>
              </c:numCache>
            </c:numRef>
          </c:val>
          <c:extLst>
            <c:ext xmlns:c16="http://schemas.microsoft.com/office/drawing/2014/chart" uri="{C3380CC4-5D6E-409C-BE32-E72D297353CC}">
              <c16:uniqueId val="{00000001-F7DD-46C5-B41C-F67D99469ED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-8.15</c:v>
                </c:pt>
                <c:pt idx="1">
                  <c:v>8.56</c:v>
                </c:pt>
                <c:pt idx="2">
                  <c:v>-2.91</c:v>
                </c:pt>
                <c:pt idx="3">
                  <c:v>-4.4000000000000004</c:v>
                </c:pt>
                <c:pt idx="4">
                  <c:v>-7.58</c:v>
                </c:pt>
              </c:numCache>
            </c:numRef>
          </c:val>
          <c:smooth val="0"/>
          <c:extLst>
            <c:ext xmlns:c16="http://schemas.microsoft.com/office/drawing/2014/chart" uri="{C3380CC4-5D6E-409C-BE32-E72D297353CC}">
              <c16:uniqueId val="{00000002-F7DD-46C5-B41C-F67D99469ED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0.52</c:v>
                </c:pt>
                <c:pt idx="4">
                  <c:v>#N/A</c:v>
                </c:pt>
                <c:pt idx="5">
                  <c:v>0.78</c:v>
                </c:pt>
                <c:pt idx="6">
                  <c:v>#N/A</c:v>
                </c:pt>
                <c:pt idx="7">
                  <c:v>0.91</c:v>
                </c:pt>
                <c:pt idx="8">
                  <c:v>0</c:v>
                </c:pt>
                <c:pt idx="9">
                  <c:v>0</c:v>
                </c:pt>
              </c:numCache>
            </c:numRef>
          </c:val>
          <c:extLst>
            <c:ext xmlns:c16="http://schemas.microsoft.com/office/drawing/2014/chart" uri="{C3380CC4-5D6E-409C-BE32-E72D297353CC}">
              <c16:uniqueId val="{00000000-169D-4924-BD08-E310684AA82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9D-4924-BD08-E310684AA82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69D-4924-BD08-E310684AA82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0.01</c:v>
                </c:pt>
                <c:pt idx="6">
                  <c:v>#N/A</c:v>
                </c:pt>
                <c:pt idx="7">
                  <c:v>0.01</c:v>
                </c:pt>
                <c:pt idx="8">
                  <c:v>#N/A</c:v>
                </c:pt>
                <c:pt idx="9">
                  <c:v>0</c:v>
                </c:pt>
              </c:numCache>
            </c:numRef>
          </c:val>
          <c:extLst>
            <c:ext xmlns:c16="http://schemas.microsoft.com/office/drawing/2014/chart" uri="{C3380CC4-5D6E-409C-BE32-E72D297353CC}">
              <c16:uniqueId val="{00000003-169D-4924-BD08-E310684AA826}"/>
            </c:ext>
          </c:extLst>
        </c:ser>
        <c:ser>
          <c:idx val="4"/>
          <c:order val="4"/>
          <c:tx>
            <c:strRef>
              <c:f>データシート!$A$31</c:f>
              <c:strCache>
                <c:ptCount val="1"/>
                <c:pt idx="0">
                  <c:v>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0.02</c:v>
                </c:pt>
                <c:pt idx="6">
                  <c:v>#N/A</c:v>
                </c:pt>
                <c:pt idx="7">
                  <c:v>0.03</c:v>
                </c:pt>
                <c:pt idx="8">
                  <c:v>#N/A</c:v>
                </c:pt>
                <c:pt idx="9">
                  <c:v>0.04</c:v>
                </c:pt>
              </c:numCache>
            </c:numRef>
          </c:val>
          <c:extLst>
            <c:ext xmlns:c16="http://schemas.microsoft.com/office/drawing/2014/chart" uri="{C3380CC4-5D6E-409C-BE32-E72D297353CC}">
              <c16:uniqueId val="{00000004-169D-4924-BD08-E310684AA826}"/>
            </c:ext>
          </c:extLst>
        </c:ser>
        <c:ser>
          <c:idx val="5"/>
          <c:order val="5"/>
          <c:tx>
            <c:strRef>
              <c:f>データシート!$A$32</c:f>
              <c:strCache>
                <c:ptCount val="1"/>
                <c:pt idx="0">
                  <c:v>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0.02</c:v>
                </c:pt>
                <c:pt idx="4">
                  <c:v>#N/A</c:v>
                </c:pt>
                <c:pt idx="5">
                  <c:v>0.08</c:v>
                </c:pt>
                <c:pt idx="6">
                  <c:v>#N/A</c:v>
                </c:pt>
                <c:pt idx="7">
                  <c:v>7.0000000000000007E-2</c:v>
                </c:pt>
                <c:pt idx="8">
                  <c:v>#N/A</c:v>
                </c:pt>
                <c:pt idx="9">
                  <c:v>0.05</c:v>
                </c:pt>
              </c:numCache>
            </c:numRef>
          </c:val>
          <c:extLst>
            <c:ext xmlns:c16="http://schemas.microsoft.com/office/drawing/2014/chart" uri="{C3380CC4-5D6E-409C-BE32-E72D297353CC}">
              <c16:uniqueId val="{00000005-169D-4924-BD08-E310684AA82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6-169D-4924-BD08-E310684AA82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1.01</c:v>
                </c:pt>
                <c:pt idx="2">
                  <c:v>#N/A</c:v>
                </c:pt>
                <c:pt idx="3">
                  <c:v>0.67</c:v>
                </c:pt>
                <c:pt idx="4">
                  <c:v>#N/A</c:v>
                </c:pt>
                <c:pt idx="5">
                  <c:v>0.7</c:v>
                </c:pt>
                <c:pt idx="6">
                  <c:v>#N/A</c:v>
                </c:pt>
                <c:pt idx="7">
                  <c:v>0.63</c:v>
                </c:pt>
                <c:pt idx="8">
                  <c:v>#N/A</c:v>
                </c:pt>
                <c:pt idx="9">
                  <c:v>0.67</c:v>
                </c:pt>
              </c:numCache>
            </c:numRef>
          </c:val>
          <c:extLst>
            <c:ext xmlns:c16="http://schemas.microsoft.com/office/drawing/2014/chart" uri="{C3380CC4-5D6E-409C-BE32-E72D297353CC}">
              <c16:uniqueId val="{00000007-169D-4924-BD08-E310684AA82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1.02</c:v>
                </c:pt>
                <c:pt idx="2">
                  <c:v>#N/A</c:v>
                </c:pt>
                <c:pt idx="3">
                  <c:v>1.06</c:v>
                </c:pt>
                <c:pt idx="4">
                  <c:v>#N/A</c:v>
                </c:pt>
                <c:pt idx="5">
                  <c:v>2</c:v>
                </c:pt>
                <c:pt idx="6">
                  <c:v>#N/A</c:v>
                </c:pt>
                <c:pt idx="7">
                  <c:v>2.06</c:v>
                </c:pt>
                <c:pt idx="8">
                  <c:v>#N/A</c:v>
                </c:pt>
                <c:pt idx="9">
                  <c:v>3.43</c:v>
                </c:pt>
              </c:numCache>
            </c:numRef>
          </c:val>
          <c:extLst>
            <c:ext xmlns:c16="http://schemas.microsoft.com/office/drawing/2014/chart" uri="{C3380CC4-5D6E-409C-BE32-E72D297353CC}">
              <c16:uniqueId val="{00000008-169D-4924-BD08-E310684AA82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4.12</c:v>
                </c:pt>
                <c:pt idx="2">
                  <c:v>#N/A</c:v>
                </c:pt>
                <c:pt idx="3">
                  <c:v>10.8</c:v>
                </c:pt>
                <c:pt idx="4">
                  <c:v>#N/A</c:v>
                </c:pt>
                <c:pt idx="5">
                  <c:v>7.49</c:v>
                </c:pt>
                <c:pt idx="6">
                  <c:v>#N/A</c:v>
                </c:pt>
                <c:pt idx="7">
                  <c:v>6.61</c:v>
                </c:pt>
                <c:pt idx="8">
                  <c:v>#N/A</c:v>
                </c:pt>
                <c:pt idx="9">
                  <c:v>6.06</c:v>
                </c:pt>
              </c:numCache>
            </c:numRef>
          </c:val>
          <c:extLst>
            <c:ext xmlns:c16="http://schemas.microsoft.com/office/drawing/2014/chart" uri="{C3380CC4-5D6E-409C-BE32-E72D297353CC}">
              <c16:uniqueId val="{00000009-169D-4924-BD08-E310684AA82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345</c:v>
                </c:pt>
                <c:pt idx="5">
                  <c:v>357</c:v>
                </c:pt>
                <c:pt idx="8">
                  <c:v>364</c:v>
                </c:pt>
                <c:pt idx="11">
                  <c:v>379</c:v>
                </c:pt>
                <c:pt idx="14">
                  <c:v>363</c:v>
                </c:pt>
              </c:numCache>
            </c:numRef>
          </c:val>
          <c:extLst>
            <c:ext xmlns:c16="http://schemas.microsoft.com/office/drawing/2014/chart" uri="{C3380CC4-5D6E-409C-BE32-E72D297353CC}">
              <c16:uniqueId val="{00000000-F0A1-4912-974E-4A722C0284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A1-4912-974E-4A722C0284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18</c:v>
                </c:pt>
                <c:pt idx="9">
                  <c:v>27</c:v>
                </c:pt>
                <c:pt idx="12">
                  <c:v>27</c:v>
                </c:pt>
              </c:numCache>
            </c:numRef>
          </c:val>
          <c:extLst>
            <c:ext xmlns:c16="http://schemas.microsoft.com/office/drawing/2014/chart" uri="{C3380CC4-5D6E-409C-BE32-E72D297353CC}">
              <c16:uniqueId val="{00000002-F0A1-4912-974E-4A722C0284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13</c:v>
                </c:pt>
                <c:pt idx="6">
                  <c:v>13</c:v>
                </c:pt>
                <c:pt idx="9">
                  <c:v>19</c:v>
                </c:pt>
                <c:pt idx="12">
                  <c:v>7</c:v>
                </c:pt>
              </c:numCache>
            </c:numRef>
          </c:val>
          <c:extLst>
            <c:ext xmlns:c16="http://schemas.microsoft.com/office/drawing/2014/chart" uri="{C3380CC4-5D6E-409C-BE32-E72D297353CC}">
              <c16:uniqueId val="{00000003-F0A1-4912-974E-4A722C0284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c:v>
                </c:pt>
                <c:pt idx="3">
                  <c:v>77</c:v>
                </c:pt>
                <c:pt idx="6">
                  <c:v>69</c:v>
                </c:pt>
                <c:pt idx="9">
                  <c:v>81</c:v>
                </c:pt>
                <c:pt idx="12">
                  <c:v>43</c:v>
                </c:pt>
              </c:numCache>
            </c:numRef>
          </c:val>
          <c:extLst>
            <c:ext xmlns:c16="http://schemas.microsoft.com/office/drawing/2014/chart" uri="{C3380CC4-5D6E-409C-BE32-E72D297353CC}">
              <c16:uniqueId val="{00000004-F0A1-4912-974E-4A722C0284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A1-4912-974E-4A722C0284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A1-4912-974E-4A722C0284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424</c:v>
                </c:pt>
                <c:pt idx="3">
                  <c:v>445</c:v>
                </c:pt>
                <c:pt idx="6">
                  <c:v>463</c:v>
                </c:pt>
                <c:pt idx="9">
                  <c:v>501</c:v>
                </c:pt>
                <c:pt idx="12">
                  <c:v>478</c:v>
                </c:pt>
              </c:numCache>
            </c:numRef>
          </c:val>
          <c:extLst>
            <c:ext xmlns:c16="http://schemas.microsoft.com/office/drawing/2014/chart" uri="{C3380CC4-5D6E-409C-BE32-E72D297353CC}">
              <c16:uniqueId val="{00000007-F0A1-4912-974E-4A722C0284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180</c:v>
                </c:pt>
                <c:pt idx="2">
                  <c:v>#N/A</c:v>
                </c:pt>
                <c:pt idx="3">
                  <c:v>#N/A</c:v>
                </c:pt>
                <c:pt idx="4">
                  <c:v>187</c:v>
                </c:pt>
                <c:pt idx="5">
                  <c:v>#N/A</c:v>
                </c:pt>
                <c:pt idx="6">
                  <c:v>#N/A</c:v>
                </c:pt>
                <c:pt idx="7">
                  <c:v>199</c:v>
                </c:pt>
                <c:pt idx="8">
                  <c:v>#N/A</c:v>
                </c:pt>
                <c:pt idx="9">
                  <c:v>#N/A</c:v>
                </c:pt>
                <c:pt idx="10">
                  <c:v>249</c:v>
                </c:pt>
                <c:pt idx="11">
                  <c:v>#N/A</c:v>
                </c:pt>
                <c:pt idx="12">
                  <c:v>#N/A</c:v>
                </c:pt>
                <c:pt idx="13">
                  <c:v>192</c:v>
                </c:pt>
                <c:pt idx="14">
                  <c:v>#N/A</c:v>
                </c:pt>
              </c:numCache>
            </c:numRef>
          </c:val>
          <c:smooth val="0"/>
          <c:extLst>
            <c:ext xmlns:c16="http://schemas.microsoft.com/office/drawing/2014/chart" uri="{C3380CC4-5D6E-409C-BE32-E72D297353CC}">
              <c16:uniqueId val="{00000008-F0A1-4912-974E-4A722C0284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4491</c:v>
                </c:pt>
                <c:pt idx="5">
                  <c:v>4515</c:v>
                </c:pt>
                <c:pt idx="8">
                  <c:v>4350</c:v>
                </c:pt>
                <c:pt idx="11">
                  <c:v>4170</c:v>
                </c:pt>
                <c:pt idx="14">
                  <c:v>4004</c:v>
                </c:pt>
              </c:numCache>
            </c:numRef>
          </c:val>
          <c:extLst>
            <c:ext xmlns:c16="http://schemas.microsoft.com/office/drawing/2014/chart" uri="{C3380CC4-5D6E-409C-BE32-E72D297353CC}">
              <c16:uniqueId val="{00000000-4C9C-40D0-83C7-0CAEED5746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c:v>
                </c:pt>
                <c:pt idx="5">
                  <c:v>63</c:v>
                </c:pt>
                <c:pt idx="8">
                  <c:v>53</c:v>
                </c:pt>
                <c:pt idx="11">
                  <c:v>45</c:v>
                </c:pt>
                <c:pt idx="14">
                  <c:v>36</c:v>
                </c:pt>
              </c:numCache>
            </c:numRef>
          </c:val>
          <c:extLst>
            <c:ext xmlns:c16="http://schemas.microsoft.com/office/drawing/2014/chart" uri="{C3380CC4-5D6E-409C-BE32-E72D297353CC}">
              <c16:uniqueId val="{00000001-4C9C-40D0-83C7-0CAEED5746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1664</c:v>
                </c:pt>
                <c:pt idx="5">
                  <c:v>1822</c:v>
                </c:pt>
                <c:pt idx="8">
                  <c:v>2076</c:v>
                </c:pt>
                <c:pt idx="11">
                  <c:v>2049</c:v>
                </c:pt>
                <c:pt idx="14">
                  <c:v>2070</c:v>
                </c:pt>
              </c:numCache>
            </c:numRef>
          </c:val>
          <c:extLst>
            <c:ext xmlns:c16="http://schemas.microsoft.com/office/drawing/2014/chart" uri="{C3380CC4-5D6E-409C-BE32-E72D297353CC}">
              <c16:uniqueId val="{00000002-4C9C-40D0-83C7-0CAEED5746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9C-40D0-83C7-0CAEED5746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9C-40D0-83C7-0CAEED5746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9C-40D0-83C7-0CAEED5746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771</c:v>
                </c:pt>
                <c:pt idx="3">
                  <c:v>748</c:v>
                </c:pt>
                <c:pt idx="6">
                  <c:v>684</c:v>
                </c:pt>
                <c:pt idx="9">
                  <c:v>653</c:v>
                </c:pt>
                <c:pt idx="12">
                  <c:v>712</c:v>
                </c:pt>
              </c:numCache>
            </c:numRef>
          </c:val>
          <c:extLst>
            <c:ext xmlns:c16="http://schemas.microsoft.com/office/drawing/2014/chart" uri="{C3380CC4-5D6E-409C-BE32-E72D297353CC}">
              <c16:uniqueId val="{00000006-4C9C-40D0-83C7-0CAEED5746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c:v>
                </c:pt>
                <c:pt idx="3">
                  <c:v>47</c:v>
                </c:pt>
                <c:pt idx="6">
                  <c:v>36</c:v>
                </c:pt>
                <c:pt idx="9">
                  <c:v>26</c:v>
                </c:pt>
                <c:pt idx="12">
                  <c:v>17</c:v>
                </c:pt>
              </c:numCache>
            </c:numRef>
          </c:val>
          <c:extLst>
            <c:ext xmlns:c16="http://schemas.microsoft.com/office/drawing/2014/chart" uri="{C3380CC4-5D6E-409C-BE32-E72D297353CC}">
              <c16:uniqueId val="{00000007-4C9C-40D0-83C7-0CAEED5746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853</c:v>
                </c:pt>
                <c:pt idx="3">
                  <c:v>822</c:v>
                </c:pt>
                <c:pt idx="6">
                  <c:v>787</c:v>
                </c:pt>
                <c:pt idx="9">
                  <c:v>799</c:v>
                </c:pt>
                <c:pt idx="12">
                  <c:v>683</c:v>
                </c:pt>
              </c:numCache>
            </c:numRef>
          </c:val>
          <c:extLst>
            <c:ext xmlns:c16="http://schemas.microsoft.com/office/drawing/2014/chart" uri="{C3380CC4-5D6E-409C-BE32-E72D297353CC}">
              <c16:uniqueId val="{00000008-4C9C-40D0-83C7-0CAEED5746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340</c:v>
                </c:pt>
                <c:pt idx="3">
                  <c:v>331</c:v>
                </c:pt>
                <c:pt idx="6">
                  <c:v>313</c:v>
                </c:pt>
                <c:pt idx="9">
                  <c:v>286</c:v>
                </c:pt>
                <c:pt idx="12">
                  <c:v>258</c:v>
                </c:pt>
              </c:numCache>
            </c:numRef>
          </c:val>
          <c:extLst>
            <c:ext xmlns:c16="http://schemas.microsoft.com/office/drawing/2014/chart" uri="{C3380CC4-5D6E-409C-BE32-E72D297353CC}">
              <c16:uniqueId val="{00000009-4C9C-40D0-83C7-0CAEED5746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5475</c:v>
                </c:pt>
                <c:pt idx="3">
                  <c:v>5392</c:v>
                </c:pt>
                <c:pt idx="6">
                  <c:v>5137</c:v>
                </c:pt>
                <c:pt idx="9">
                  <c:v>4853</c:v>
                </c:pt>
                <c:pt idx="12">
                  <c:v>4703</c:v>
                </c:pt>
              </c:numCache>
            </c:numRef>
          </c:val>
          <c:extLst>
            <c:ext xmlns:c16="http://schemas.microsoft.com/office/drawing/2014/chart" uri="{C3380CC4-5D6E-409C-BE32-E72D297353CC}">
              <c16:uniqueId val="{0000000A-4C9C-40D0-83C7-0CAEED5746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1265</c:v>
                </c:pt>
                <c:pt idx="2">
                  <c:v>#N/A</c:v>
                </c:pt>
                <c:pt idx="3">
                  <c:v>#N/A</c:v>
                </c:pt>
                <c:pt idx="4">
                  <c:v>940</c:v>
                </c:pt>
                <c:pt idx="5">
                  <c:v>#N/A</c:v>
                </c:pt>
                <c:pt idx="6">
                  <c:v>#N/A</c:v>
                </c:pt>
                <c:pt idx="7">
                  <c:v>478</c:v>
                </c:pt>
                <c:pt idx="8">
                  <c:v>#N/A</c:v>
                </c:pt>
                <c:pt idx="9">
                  <c:v>#N/A</c:v>
                </c:pt>
                <c:pt idx="10">
                  <c:v>352</c:v>
                </c:pt>
                <c:pt idx="11">
                  <c:v>#N/A</c:v>
                </c:pt>
                <c:pt idx="12">
                  <c:v>#N/A</c:v>
                </c:pt>
                <c:pt idx="13">
                  <c:v>263</c:v>
                </c:pt>
                <c:pt idx="14">
                  <c:v>#N/A</c:v>
                </c:pt>
              </c:numCache>
            </c:numRef>
          </c:val>
          <c:smooth val="0"/>
          <c:extLst>
            <c:ext xmlns:c16="http://schemas.microsoft.com/office/drawing/2014/chart" uri="{C3380CC4-5D6E-409C-BE32-E72D297353CC}">
              <c16:uniqueId val="{0000000B-4C9C-40D0-83C7-0CAEED5746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894</c:v>
                </c:pt>
                <c:pt idx="1">
                  <c:v>938</c:v>
                </c:pt>
                <c:pt idx="2">
                  <c:v>843</c:v>
                </c:pt>
              </c:numCache>
            </c:numRef>
          </c:val>
          <c:extLst>
            <c:ext xmlns:c16="http://schemas.microsoft.com/office/drawing/2014/chart" uri="{C3380CC4-5D6E-409C-BE32-E72D297353CC}">
              <c16:uniqueId val="{00000000-1C4F-45E5-8230-9870317A6E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c:v>
                </c:pt>
                <c:pt idx="1">
                  <c:v>39</c:v>
                </c:pt>
                <c:pt idx="2">
                  <c:v>56</c:v>
                </c:pt>
              </c:numCache>
            </c:numRef>
          </c:val>
          <c:extLst>
            <c:ext xmlns:c16="http://schemas.microsoft.com/office/drawing/2014/chart" uri="{C3380CC4-5D6E-409C-BE32-E72D297353CC}">
              <c16:uniqueId val="{00000001-1C4F-45E5-8230-9870317A6E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606</c:v>
                </c:pt>
                <c:pt idx="1">
                  <c:v>541</c:v>
                </c:pt>
                <c:pt idx="2">
                  <c:v>615</c:v>
                </c:pt>
              </c:numCache>
            </c:numRef>
          </c:val>
          <c:extLst>
            <c:ext xmlns:c16="http://schemas.microsoft.com/office/drawing/2014/chart" uri="{C3380CC4-5D6E-409C-BE32-E72D297353CC}">
              <c16:uniqueId val="{00000002-1C4F-45E5-8230-9870317A6E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公営企業債の元利償還金に対する繰入金の減少</a:t>
          </a:r>
          <a:r>
            <a:rPr kumimoji="1" lang="ja-JP" altLang="en-US" sz="1400">
              <a:solidFill>
                <a:sysClr val="windowText" lastClr="000000"/>
              </a:solidFill>
              <a:latin typeface="ＭＳ ゴシック" pitchFamily="49" charset="-128"/>
              <a:ea typeface="ＭＳ ゴシック" pitchFamily="49" charset="-128"/>
            </a:rPr>
            <a:t>及びいこいの郷公園整備事業に係る償還が一部終了したこと</a:t>
          </a:r>
          <a:r>
            <a:rPr kumimoji="1" lang="ja-JP" altLang="en-US" sz="1400">
              <a:latin typeface="ＭＳ ゴシック" pitchFamily="49" charset="-128"/>
              <a:ea typeface="ＭＳ ゴシック" pitchFamily="49" charset="-128"/>
            </a:rPr>
            <a:t>により、元利償還金が減少したため、実質公債費比率の分子が減少する結果となった。</a:t>
          </a:r>
        </a:p>
        <a:p>
          <a:r>
            <a:rPr kumimoji="1" lang="ja-JP" altLang="en-US" sz="1400">
              <a:latin typeface="ＭＳ ゴシック" pitchFamily="49" charset="-128"/>
              <a:ea typeface="ＭＳ ゴシック" pitchFamily="49" charset="-128"/>
            </a:rPr>
            <a:t>　今後は事業の取捨選択等を通して将来を見据えた公債費負担の軽減に努め、比率のさらなる抑制を図る。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実質公債費比率の算定に用いる満期一括償還地方債の償還の財源として積み立てたものはない。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退職手当負担見込額は増となったものの、新型コロナウイルス感染症拡大を機に大幅に事業を見直したこと等により、地方債の発行額よりも償還元金の方が上回った結果、一般会計に係る地方債の現在高が</a:t>
          </a:r>
          <a:r>
            <a:rPr kumimoji="1" lang="en-US" altLang="ja-JP" sz="1400">
              <a:latin typeface="ＭＳ ゴシック" pitchFamily="49" charset="-128"/>
              <a:ea typeface="ＭＳ ゴシック" pitchFamily="49" charset="-128"/>
            </a:rPr>
            <a:t>150</a:t>
          </a:r>
          <a:r>
            <a:rPr kumimoji="1" lang="ja-JP" altLang="en-US" sz="1400">
              <a:latin typeface="ＭＳ ゴシック" pitchFamily="49" charset="-128"/>
              <a:ea typeface="ＭＳ ゴシック" pitchFamily="49" charset="-128"/>
            </a:rPr>
            <a:t>百万円減少した。また、その他の項目についてもすべて減少したことにより、将来負担比率の分子が</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百万円減少する結果となった。</a:t>
          </a:r>
        </a:p>
        <a:p>
          <a:r>
            <a:rPr kumimoji="1" lang="ja-JP" altLang="en-US" sz="1400">
              <a:latin typeface="ＭＳ ゴシック" pitchFamily="49" charset="-128"/>
              <a:ea typeface="ＭＳ ゴシック" pitchFamily="49" charset="-128"/>
            </a:rPr>
            <a:t>　今後は町立小学校統廃合や役場庁舎改築等において、財源として地方債の発行が予定されているため、発行の際は引き続き交付税措置率の高い地方債を中心に活用するとともに、地方債以外の財源の確保にも取り組み、将来負担比率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香川県琴平町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百万円となった。これは、琴平町ふるさと応援基金の創設により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百万円増となったこと等により、その他特定目的基金が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百万円増となったものの、財政調整基金が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百万円減、設備更新等のためいこいの郷づくり事業基金が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庁舎の移転・建替え等の大型の施設整備事業への着手や町立小学校統廃合の本格化に伴う財源不足補填のため、基金残高が減少することが想定される。事業の優先順位を考慮しつつ、各基金の設置目的に即して着実かつ効率的に運用し、優先的に取り組むべき事業への活用を図る等、基金の適正管理及び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いこいの郷づくり事業基金：いこいの郷づくり事業の経費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琴平町ふるさと応援基金：豊かで活力のあるふるさとづくり関連経費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中條晴夫文化振興基金：文化振興関連経費</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位野木義行老人福祉事業基金：老人福祉事業費（例：敬老会費等）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琴平町教育施設整備事業基金：教育施設整備のための経費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いこいの郷づくり事業基金：各種設備の更新により事業費が増大し、取り崩しが増加したため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琴平町ふるさと応援基金：新規創設による増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今後の予算編成上、目的に係る事業については充当する等し、適正な管理に努める。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財源不足に伴う繰入を行ったことにより減少した。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決算状況を踏まえた上での積み立てを行うが、残高が標準財政規模の２０％程度を維持できるよう努める。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百万円を積立てた他、基金利子の積立てを行ったため増加した。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財政状況を見ながら、計画的に臨時財政対策債の償還に充当していきたい。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今年度は前年度と同じ数値を維持し、類似団体の平均を</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％下回る状況が続いている。今後も、事業の取捨選択を進めることで歳出の抑制を図り、効率性と持続性を両立した財政運営を追求していく。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79022</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28222</xdr:rowOff>
    </xdr:from>
    <xdr:to>
      <xdr:col>11</xdr:col>
      <xdr:colOff>82550</xdr:colOff>
      <xdr:row>42</xdr:row>
      <xdr:rowOff>129822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に比べて数値は低下したものの、類似団体の平均と比べると依然としてやや高い状態にある。今後は、事業内容の整理や優先順位の再点検を進めながら義務的経費の抑制に継続して取り組むとともに、自主財源の充実にも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77978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356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77978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169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64</xdr:row>
      <xdr:rowOff>44196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79176"/>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65</xdr:row>
      <xdr:rowOff>133350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79176"/>
          <a:ext cx="8890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27178</xdr:rowOff>
    </xdr:from>
    <xdr:to>
      <xdr:col>19</xdr:col>
      <xdr:colOff>184150</xdr:colOff>
      <xdr:row>64</xdr:row>
      <xdr:rowOff>128778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113555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110253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人口</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人当たりの人件費・物件費は、前年度と比べて</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67,595</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円増となり、これまでの推移と比べても大きく伸びている。ただし、依然として類似団体の平均よりは低い水準にとどまっている。</a:t>
          </a:r>
        </a:p>
        <a:p>
          <a:pPr fontAlgn="t"/>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物件費については、委託料が増えた影響が大きく、前年度比で</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419,661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千円の増加となった。また、人件費については、一般職給の上昇などが影響し、</a:t>
          </a:r>
          <a:r>
            <a:rPr lang="en-US" altLang="ja-JP"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69,511</a:t>
          </a:r>
          <a:r>
            <a:rPr lang="ja-JP" altLang="en-US" sz="12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千円増加している。今後も、職員配置の見直しや業務整理を適切に進めることで、人件費の適正な水準の維持に努めていく。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93650</xdr:rowOff>
    </xdr:from>
    <xdr:to>
      <xdr:col>23</xdr:col>
      <xdr:colOff>133350</xdr:colOff>
      <xdr:row>81</xdr:row>
      <xdr:rowOff>126271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1100"/>
          <a:ext cx="838200" cy="3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111049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8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90584</xdr:rowOff>
    </xdr:from>
    <xdr:to>
      <xdr:col>19</xdr:col>
      <xdr:colOff>133350</xdr:colOff>
      <xdr:row>81</xdr:row>
      <xdr:rowOff>93650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78034"/>
          <a:ext cx="8890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86275</xdr:rowOff>
    </xdr:from>
    <xdr:to>
      <xdr:col>15</xdr:col>
      <xdr:colOff>82550</xdr:colOff>
      <xdr:row>81</xdr:row>
      <xdr:rowOff>90584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3725"/>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86275</xdr:rowOff>
    </xdr:from>
    <xdr:to>
      <xdr:col>11</xdr:col>
      <xdr:colOff>31750</xdr:colOff>
      <xdr:row>81</xdr:row>
      <xdr:rowOff>91292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3973725"/>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75471</xdr:rowOff>
    </xdr:from>
    <xdr:to>
      <xdr:col>23</xdr:col>
      <xdr:colOff>184150</xdr:colOff>
      <xdr:row>82</xdr:row>
      <xdr:rowOff>5621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168198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8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42850</xdr:rowOff>
    </xdr:from>
    <xdr:to>
      <xdr:col>19</xdr:col>
      <xdr:colOff>184150</xdr:colOff>
      <xdr:row>81</xdr:row>
      <xdr:rowOff>144450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154627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39784</xdr:rowOff>
    </xdr:from>
    <xdr:to>
      <xdr:col>15</xdr:col>
      <xdr:colOff>133350</xdr:colOff>
      <xdr:row>81</xdr:row>
      <xdr:rowOff>141384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151561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9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35475</xdr:rowOff>
    </xdr:from>
    <xdr:to>
      <xdr:col>11</xdr:col>
      <xdr:colOff>82550</xdr:colOff>
      <xdr:row>81</xdr:row>
      <xdr:rowOff>137075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147252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40492</xdr:rowOff>
    </xdr:from>
    <xdr:to>
      <xdr:col>7</xdr:col>
      <xdr:colOff>31750</xdr:colOff>
      <xdr:row>81</xdr:row>
      <xdr:rowOff>142092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152269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ポイント上回った状況となった。</a:t>
          </a:r>
        </a:p>
        <a:p>
          <a:r>
            <a:rPr kumimoji="1" lang="ja-JP" altLang="en-US" sz="1300">
              <a:latin typeface="ＭＳ Ｐゴシック" panose="020B0600070205080204" pitchFamily="50" charset="-128"/>
              <a:ea typeface="ＭＳ Ｐゴシック" panose="020B0600070205080204" pitchFamily="50" charset="-128"/>
            </a:rPr>
            <a:t>　これは職員分布の変動により、国と比較して平均給与の高い者が増加したことが主な要因である。</a:t>
          </a:r>
        </a:p>
        <a:p>
          <a:r>
            <a:rPr kumimoji="1" lang="ja-JP" altLang="en-US" sz="1300">
              <a:latin typeface="ＭＳ Ｐゴシック" panose="020B0600070205080204" pitchFamily="50" charset="-128"/>
              <a:ea typeface="ＭＳ Ｐゴシック" panose="020B0600070205080204" pitchFamily="50" charset="-128"/>
            </a:rPr>
            <a:t>　類似団体の平均給与の状況を踏まえ、適正な給与水準及び定員管理に努めたい。</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136071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82331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55638</xdr:rowOff>
    </xdr:from>
    <xdr:to>
      <xdr:col>77</xdr:col>
      <xdr:colOff>44450</xdr:colOff>
      <xdr:row>86</xdr:row>
      <xdr:rowOff>78618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003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158145</xdr:rowOff>
    </xdr:from>
    <xdr:to>
      <xdr:col>72</xdr:col>
      <xdr:colOff>203200</xdr:colOff>
      <xdr:row>86</xdr:row>
      <xdr:rowOff>55638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7313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158145</xdr:rowOff>
    </xdr:from>
    <xdr:to>
      <xdr:col>68</xdr:col>
      <xdr:colOff>152400</xdr:colOff>
      <xdr:row>86</xdr:row>
      <xdr:rowOff>113091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731395"/>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107345</xdr:rowOff>
    </xdr:from>
    <xdr:to>
      <xdr:col>68</xdr:col>
      <xdr:colOff>203200</xdr:colOff>
      <xdr:row>86</xdr:row>
      <xdr:rowOff>37495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22272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行財政改革を推し進めた結果、類似団体と比較すると</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人低い水準で抑えられている。近年上昇傾向にあるが、引き続き行政サービスの維持・向上を図るため、事務内容の見直し等に継続的に取り組むことにより組織規模の最適化を図る等、職員数の適正化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54102</xdr:rowOff>
    </xdr:from>
    <xdr:to>
      <xdr:col>81</xdr:col>
      <xdr:colOff>44450</xdr:colOff>
      <xdr:row>62</xdr:row>
      <xdr:rowOff>84667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84002"/>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17103</xdr:rowOff>
    </xdr:from>
    <xdr:to>
      <xdr:col>77</xdr:col>
      <xdr:colOff>44450</xdr:colOff>
      <xdr:row>62</xdr:row>
      <xdr:rowOff>54102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47003"/>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166836</xdr:rowOff>
    </xdr:from>
    <xdr:to>
      <xdr:col>72</xdr:col>
      <xdr:colOff>203200</xdr:colOff>
      <xdr:row>62</xdr:row>
      <xdr:rowOff>17103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2528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142706</xdr:rowOff>
    </xdr:from>
    <xdr:to>
      <xdr:col>68</xdr:col>
      <xdr:colOff>152400</xdr:colOff>
      <xdr:row>61</xdr:row>
      <xdr:rowOff>166836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011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33867</xdr:rowOff>
    </xdr:from>
    <xdr:to>
      <xdr:col>81</xdr:col>
      <xdr:colOff>95250</xdr:colOff>
      <xdr:row>62</xdr:row>
      <xdr:rowOff>135467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50394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3302</xdr:rowOff>
    </xdr:from>
    <xdr:to>
      <xdr:col>77</xdr:col>
      <xdr:colOff>95250</xdr:colOff>
      <xdr:row>62</xdr:row>
      <xdr:rowOff>104902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115079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137753</xdr:rowOff>
    </xdr:from>
    <xdr:to>
      <xdr:col>73</xdr:col>
      <xdr:colOff>44450</xdr:colOff>
      <xdr:row>62</xdr:row>
      <xdr:rowOff>67903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78080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3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116036</xdr:rowOff>
    </xdr:from>
    <xdr:to>
      <xdr:col>68</xdr:col>
      <xdr:colOff>203200</xdr:colOff>
      <xdr:row>62</xdr:row>
      <xdr:rowOff>46186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56363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4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91906</xdr:rowOff>
    </xdr:from>
    <xdr:to>
      <xdr:col>64</xdr:col>
      <xdr:colOff>152400</xdr:colOff>
      <xdr:row>62</xdr:row>
      <xdr:rowOff>22056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32233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3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　</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前年度よりわずかに上昇したものの、依然として類似団体の平均を下回る水準にある。一方で、歳入の減少に伴って比率が高まる可能性も考えられるため、今後は実質公債費比率の推移に注意を払いながら、負債の適切な管理を進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13462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107696</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6569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98044</xdr:rowOff>
    </xdr:from>
    <xdr:to>
      <xdr:col>72</xdr:col>
      <xdr:colOff>203200</xdr:colOff>
      <xdr:row>40</xdr:row>
      <xdr:rowOff>107696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560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98044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56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将来負担比率はこれまで徐々に低下してきており、今後もその値を</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に近づけていくことを目指す。また、社会情勢の変化により歳入が減少する可能性を踏まえ、負債の管理についても適切な水準を維持していく方針である。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167428</xdr:rowOff>
    </xdr:from>
    <xdr:to>
      <xdr:col>81</xdr:col>
      <xdr:colOff>44450</xdr:colOff>
      <xdr:row>15</xdr:row>
      <xdr:rowOff>70379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567728"/>
          <a:ext cx="8382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70379</xdr:rowOff>
    </xdr:from>
    <xdr:to>
      <xdr:col>77</xdr:col>
      <xdr:colOff>44450</xdr:colOff>
      <xdr:row>15</xdr:row>
      <xdr:rowOff>164888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642129"/>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164888</xdr:rowOff>
    </xdr:from>
    <xdr:to>
      <xdr:col>72</xdr:col>
      <xdr:colOff>203200</xdr:colOff>
      <xdr:row>17</xdr:row>
      <xdr:rowOff>163830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736638"/>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163830</xdr:rowOff>
    </xdr:from>
    <xdr:to>
      <xdr:col>68</xdr:col>
      <xdr:colOff>152400</xdr:colOff>
      <xdr:row>19</xdr:row>
      <xdr:rowOff>154728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078480"/>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88705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8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19579</xdr:rowOff>
    </xdr:from>
    <xdr:to>
      <xdr:col>77</xdr:col>
      <xdr:colOff>95250</xdr:colOff>
      <xdr:row>15</xdr:row>
      <xdr:rowOff>121179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105956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7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114088</xdr:rowOff>
    </xdr:from>
    <xdr:to>
      <xdr:col>73</xdr:col>
      <xdr:colOff>44450</xdr:colOff>
      <xdr:row>16</xdr:row>
      <xdr:rowOff>44238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29015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7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113030</xdr:rowOff>
    </xdr:from>
    <xdr:to>
      <xdr:col>68</xdr:col>
      <xdr:colOff>203200</xdr:colOff>
      <xdr:row>18</xdr:row>
      <xdr:rowOff>43180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27957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1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103928</xdr:rowOff>
    </xdr:from>
    <xdr:to>
      <xdr:col>64</xdr:col>
      <xdr:colOff>152400</xdr:colOff>
      <xdr:row>20</xdr:row>
      <xdr:rowOff>34078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36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18855</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44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％増となり、水準としては全国平均・県平均・類似団体平均のいずれも上回っている状況である。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この増加は、会計年度任用職員の報酬引上げや一般職給の増額が影響したものと考えられる。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今後も、職員配置の整理や業務分担の見直しを進めながら、人件費の適正な水準の確保に取り組んでいく。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53848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232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156718</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03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156718</xdr:rowOff>
    </xdr:from>
    <xdr:to>
      <xdr:col>11</xdr:col>
      <xdr:colOff>9525</xdr:colOff>
      <xdr:row>39</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03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xdr:rowOff>
    </xdr:from>
    <xdr:to>
      <xdr:col>24</xdr:col>
      <xdr:colOff>76200</xdr:colOff>
      <xdr:row>38</xdr:row>
      <xdr:rowOff>104648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146575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144780</xdr:rowOff>
    </xdr:from>
    <xdr:to>
      <xdr:col>6</xdr:col>
      <xdr:colOff>171450</xdr:colOff>
      <xdr:row>39</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前年度比で</a:t>
          </a:r>
          <a:r>
            <a:rPr lang="en-US" altLang="ja-JP" sz="1400" b="0" i="0">
              <a:solidFill>
                <a:srgbClr val="0070C0"/>
              </a:solidFill>
              <a:effectLst/>
              <a:latin typeface="ＭＳ Ｐゴシック" panose="020B0600070205080204" pitchFamily="50" charset="-128"/>
              <a:ea typeface="ＭＳ Ｐゴシック" panose="020B0600070205080204" pitchFamily="50" charset="-128"/>
              <a:cs typeface="+mn-cs"/>
            </a:rPr>
            <a:t>0.5</a:t>
          </a:r>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％の増加となったものの、水準としては全国平均、県平均、さらには類似団体の平均をいずれも下回っている。</a:t>
          </a:r>
        </a:p>
        <a:p>
          <a:pPr fontAlgn="t"/>
          <a:r>
            <a:rPr lang="ja-JP" altLang="en-US" sz="1400" b="0" i="0">
              <a:solidFill>
                <a:srgbClr val="0070C0"/>
              </a:solidFill>
              <a:effectLst/>
              <a:latin typeface="ＭＳ Ｐゴシック" panose="020B0600070205080204" pitchFamily="50" charset="-128"/>
              <a:ea typeface="ＭＳ Ｐゴシック" panose="020B0600070205080204" pitchFamily="50" charset="-128"/>
              <a:cs typeface="+mn-cs"/>
            </a:rPr>
            <a:t>今回の増加については、業務委託料の増額や需用費の伸びが一因となっていると考えられる。今後は、事務事業の効率化や施設運営方法の再検討を進めることで、物件費の抑制に引き続き取り組んで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50800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2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50800</xdr:rowOff>
    </xdr:from>
    <xdr:to>
      <xdr:col>78</xdr:col>
      <xdr:colOff>69850</xdr:colOff>
      <xdr:row>15</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22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20320</xdr:rowOff>
    </xdr:from>
    <xdr:to>
      <xdr:col>73</xdr:col>
      <xdr:colOff>180975</xdr:colOff>
      <xdr:row>15</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92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20320</xdr:rowOff>
    </xdr:from>
    <xdr:to>
      <xdr:col>69</xdr:col>
      <xdr:colOff>92075</xdr:colOff>
      <xdr:row>15</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920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xdr:rowOff>
    </xdr:from>
    <xdr:to>
      <xdr:col>74</xdr:col>
      <xdr:colOff>31750</xdr:colOff>
      <xdr:row>15</xdr:row>
      <xdr:rowOff>105410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115587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140970</xdr:rowOff>
    </xdr:from>
    <xdr:to>
      <xdr:col>69</xdr:col>
      <xdr:colOff>142875</xdr:colOff>
      <xdr:row>15</xdr:row>
      <xdr:rowOff>71120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4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81297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1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106680</xdr:rowOff>
    </xdr:from>
    <xdr:to>
      <xdr:col>65</xdr:col>
      <xdr:colOff>53975</xdr:colOff>
      <xdr:row>16</xdr:row>
      <xdr:rowOff>36830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47007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前年度と同水準を保っているが、類似団体の平均値より高い状況が続いている。</a:t>
          </a:r>
          <a:b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b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支出では子ども関連費が大きな割合を占めており、少子高齢化の中で子どもが安心して暮らせる環境づくりに不可欠な経費である。　今後は、動向を見極めつつ扶助費の適正化を進め、税収の徴収率向上などによって財政基盤の強化を図り、比率の改善につなげていく。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842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842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いこいの郷公園遊具更新及び照明設備のＬＥＤ化事業の実施等により普通建設事業費が増加したこと等により前年度から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％増加し、全国平均、香川県平均及び類似団体平均を上回る状況となっている。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引き続き繰出金の内容の精査を行い、独立採算の原則に近付けるよう努めるとともに、税収の徴収率向上を中心とする歳入確保に取り組む。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85090</xdr:rowOff>
    </xdr:from>
    <xdr:to>
      <xdr:col>82</xdr:col>
      <xdr:colOff>107950</xdr:colOff>
      <xdr:row>59</xdr:row>
      <xdr:rowOff>92710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00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4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4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前年度から</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％減少し、類似団体の平均水準を下回る結果となった。</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今後は、必要な補助金については継続して実施しつつ、既存の補助金の内容を点検し、より住民にとって効果の高い補助制度となるよう見直しを進めていく。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110998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540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110998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8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9005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60198</xdr:rowOff>
    </xdr:from>
    <xdr:to>
      <xdr:col>78</xdr:col>
      <xdr:colOff>120650</xdr:colOff>
      <xdr:row>37</xdr:row>
      <xdr:rowOff>161798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前年度と比べて</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％の減少となった。</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大型の施設整備事業が続くことで地方債の元利償還金の増加が見込まれるため、過重な公債費負担を避ける必要がある。そのため、地方債を発行する際には、交付税措置率の高い過疎債を優先的に活用するなど、財政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8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39370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695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39370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314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％減少したものの、類似団体平均と比較すると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これは、一部事務組合への負担金及び特別給付金関係事業における費用が増加したことが主な要因であると考えられる。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　今後も引き続き各経費の比率が高い要因を分析し、経費の抑制に努める。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39370</xdr:rowOff>
    </xdr:from>
    <xdr:to>
      <xdr:col>82</xdr:col>
      <xdr:colOff>107950</xdr:colOff>
      <xdr:row>78</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412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62230</xdr:rowOff>
    </xdr:from>
    <xdr:to>
      <xdr:col>78</xdr:col>
      <xdr:colOff>69850</xdr:colOff>
      <xdr:row>78</xdr:row>
      <xdr:rowOff>85089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35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78</xdr:row>
      <xdr:rowOff>85089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958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27939</xdr:rowOff>
    </xdr:from>
    <xdr:to>
      <xdr:col>69</xdr:col>
      <xdr:colOff>92075</xdr:colOff>
      <xdr:row>79</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29589"/>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132097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34289</xdr:rowOff>
    </xdr:from>
    <xdr:to>
      <xdr:col>74</xdr:col>
      <xdr:colOff>31750</xdr:colOff>
      <xdr:row>78</xdr:row>
      <xdr:rowOff>135889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120666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148589</xdr:rowOff>
    </xdr:from>
    <xdr:to>
      <xdr:col>69</xdr:col>
      <xdr:colOff>142875</xdr:colOff>
      <xdr:row>77</xdr:row>
      <xdr:rowOff>78739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68580</xdr:rowOff>
    </xdr:from>
    <xdr:to>
      <xdr:col>65</xdr:col>
      <xdr:colOff>53975</xdr:colOff>
      <xdr:row>79</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154957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165784</xdr:rowOff>
    </xdr:from>
    <xdr:to>
      <xdr:col>29</xdr:col>
      <xdr:colOff>127000</xdr:colOff>
      <xdr:row>17</xdr:row>
      <xdr:rowOff>67772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6609"/>
          <a:ext cx="647700" cy="73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67772</xdr:rowOff>
    </xdr:from>
    <xdr:to>
      <xdr:col>26</xdr:col>
      <xdr:colOff>50800</xdr:colOff>
      <xdr:row>17</xdr:row>
      <xdr:rowOff>113589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30047"/>
          <a:ext cx="698500" cy="45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113589</xdr:rowOff>
    </xdr:from>
    <xdr:to>
      <xdr:col>22</xdr:col>
      <xdr:colOff>114300</xdr:colOff>
      <xdr:row>17</xdr:row>
      <xdr:rowOff>163932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75864"/>
          <a:ext cx="698500" cy="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163932</xdr:rowOff>
    </xdr:from>
    <xdr:to>
      <xdr:col>18</xdr:col>
      <xdr:colOff>177800</xdr:colOff>
      <xdr:row>18</xdr:row>
      <xdr:rowOff>42180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26207"/>
          <a:ext cx="698500" cy="4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114984</xdr:rowOff>
    </xdr:from>
    <xdr:to>
      <xdr:col>29</xdr:col>
      <xdr:colOff>177800</xdr:colOff>
      <xdr:row>17</xdr:row>
      <xdr:rowOff>45134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87061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16972</xdr:rowOff>
    </xdr:from>
    <xdr:to>
      <xdr:col>26</xdr:col>
      <xdr:colOff>101600</xdr:colOff>
      <xdr:row>17</xdr:row>
      <xdr:rowOff>118572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79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103349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65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62789</xdr:rowOff>
    </xdr:from>
    <xdr:to>
      <xdr:col>22</xdr:col>
      <xdr:colOff>165100</xdr:colOff>
      <xdr:row>17</xdr:row>
      <xdr:rowOff>164389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25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149166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11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113132</xdr:rowOff>
    </xdr:from>
    <xdr:to>
      <xdr:col>19</xdr:col>
      <xdr:colOff>38100</xdr:colOff>
      <xdr:row>18</xdr:row>
      <xdr:rowOff>43282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7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28059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6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162830</xdr:rowOff>
    </xdr:from>
    <xdr:to>
      <xdr:col>15</xdr:col>
      <xdr:colOff>101600</xdr:colOff>
      <xdr:row>18</xdr:row>
      <xdr:rowOff>92980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77757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50991</xdr:rowOff>
    </xdr:from>
    <xdr:to>
      <xdr:col>29</xdr:col>
      <xdr:colOff>127000</xdr:colOff>
      <xdr:row>37</xdr:row>
      <xdr:rowOff>134430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175691"/>
          <a:ext cx="6477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50991</xdr:rowOff>
    </xdr:from>
    <xdr:to>
      <xdr:col>26</xdr:col>
      <xdr:colOff>50800</xdr:colOff>
      <xdr:row>37</xdr:row>
      <xdr:rowOff>131267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75691"/>
          <a:ext cx="698500" cy="8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131267</xdr:rowOff>
    </xdr:from>
    <xdr:to>
      <xdr:col>22</xdr:col>
      <xdr:colOff>114300</xdr:colOff>
      <xdr:row>37</xdr:row>
      <xdr:rowOff>157264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255967"/>
          <a:ext cx="698500" cy="25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157264</xdr:rowOff>
    </xdr:from>
    <xdr:to>
      <xdr:col>18</xdr:col>
      <xdr:colOff>177800</xdr:colOff>
      <xdr:row>37</xdr:row>
      <xdr:rowOff>172898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281964"/>
          <a:ext cx="698500" cy="1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83630</xdr:rowOff>
    </xdr:from>
    <xdr:to>
      <xdr:col>29</xdr:col>
      <xdr:colOff>177800</xdr:colOff>
      <xdr:row>37</xdr:row>
      <xdr:rowOff>185230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55707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191</xdr:rowOff>
    </xdr:from>
    <xdr:to>
      <xdr:col>26</xdr:col>
      <xdr:colOff>101600</xdr:colOff>
      <xdr:row>37</xdr:row>
      <xdr:rowOff>101791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124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86568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211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80467</xdr:rowOff>
    </xdr:from>
    <xdr:to>
      <xdr:col>22</xdr:col>
      <xdr:colOff>165100</xdr:colOff>
      <xdr:row>37</xdr:row>
      <xdr:rowOff>182067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05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166844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9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106464</xdr:rowOff>
    </xdr:from>
    <xdr:to>
      <xdr:col>19</xdr:col>
      <xdr:colOff>38100</xdr:colOff>
      <xdr:row>37</xdr:row>
      <xdr:rowOff>208064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3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192841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17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122098</xdr:rowOff>
    </xdr:from>
    <xdr:to>
      <xdr:col>15</xdr:col>
      <xdr:colOff>101600</xdr:colOff>
      <xdr:row>37</xdr:row>
      <xdr:rowOff>223698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4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208475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3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7326</xdr:rowOff>
    </xdr:from>
    <xdr:to>
      <xdr:col>24</xdr:col>
      <xdr:colOff>63500</xdr:colOff>
      <xdr:row>35</xdr:row>
      <xdr:rowOff>91686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8076"/>
          <a:ext cx="838200" cy="8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91686</xdr:rowOff>
    </xdr:from>
    <xdr:to>
      <xdr:col>19</xdr:col>
      <xdr:colOff>177800</xdr:colOff>
      <xdr:row>35</xdr:row>
      <xdr:rowOff>109243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2436"/>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109243</xdr:rowOff>
    </xdr:from>
    <xdr:to>
      <xdr:col>15</xdr:col>
      <xdr:colOff>50800</xdr:colOff>
      <xdr:row>35</xdr:row>
      <xdr:rowOff>144302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09993"/>
          <a:ext cx="889000" cy="3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144302</xdr:rowOff>
    </xdr:from>
    <xdr:to>
      <xdr:col>10</xdr:col>
      <xdr:colOff>114300</xdr:colOff>
      <xdr:row>36</xdr:row>
      <xdr:rowOff>17849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5052"/>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127976</xdr:rowOff>
    </xdr:from>
    <xdr:to>
      <xdr:col>24</xdr:col>
      <xdr:colOff>114300</xdr:colOff>
      <xdr:row>35</xdr:row>
      <xdr:rowOff>58126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106403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40886</xdr:rowOff>
    </xdr:from>
    <xdr:to>
      <xdr:col>20</xdr:col>
      <xdr:colOff>38100</xdr:colOff>
      <xdr:row>35</xdr:row>
      <xdr:rowOff>142486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133613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58443</xdr:rowOff>
    </xdr:from>
    <xdr:to>
      <xdr:col>15</xdr:col>
      <xdr:colOff>101600</xdr:colOff>
      <xdr:row>35</xdr:row>
      <xdr:rowOff>160043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5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151170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93502</xdr:rowOff>
    </xdr:from>
    <xdr:to>
      <xdr:col>10</xdr:col>
      <xdr:colOff>165100</xdr:colOff>
      <xdr:row>36</xdr:row>
      <xdr:rowOff>23652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14779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138499</xdr:rowOff>
    </xdr:from>
    <xdr:to>
      <xdr:col>6</xdr:col>
      <xdr:colOff>38100</xdr:colOff>
      <xdr:row>36</xdr:row>
      <xdr:rowOff>68649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59776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3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81831</xdr:rowOff>
    </xdr:from>
    <xdr:to>
      <xdr:col>24</xdr:col>
      <xdr:colOff>63500</xdr:colOff>
      <xdr:row>58</xdr:row>
      <xdr:rowOff>106038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5931"/>
          <a:ext cx="8382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105856</xdr:rowOff>
    </xdr:from>
    <xdr:to>
      <xdr:col>19</xdr:col>
      <xdr:colOff>177800</xdr:colOff>
      <xdr:row>58</xdr:row>
      <xdr:rowOff>106038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49956"/>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104894</xdr:rowOff>
    </xdr:from>
    <xdr:to>
      <xdr:col>15</xdr:col>
      <xdr:colOff>50800</xdr:colOff>
      <xdr:row>58</xdr:row>
      <xdr:rowOff>105856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10048994"/>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97154</xdr:rowOff>
    </xdr:from>
    <xdr:to>
      <xdr:col>10</xdr:col>
      <xdr:colOff>114300</xdr:colOff>
      <xdr:row>58</xdr:row>
      <xdr:rowOff>104894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1254"/>
          <a:ext cx="889000" cy="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31031</xdr:rowOff>
    </xdr:from>
    <xdr:to>
      <xdr:col>24</xdr:col>
      <xdr:colOff>114300</xdr:colOff>
      <xdr:row>58</xdr:row>
      <xdr:rowOff>132631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55238</xdr:rowOff>
    </xdr:from>
    <xdr:to>
      <xdr:col>20</xdr:col>
      <xdr:colOff>38100</xdr:colOff>
      <xdr:row>58</xdr:row>
      <xdr:rowOff>156838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147965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9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55056</xdr:rowOff>
    </xdr:from>
    <xdr:to>
      <xdr:col>15</xdr:col>
      <xdr:colOff>101600</xdr:colOff>
      <xdr:row>58</xdr:row>
      <xdr:rowOff>156656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147783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9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54094</xdr:rowOff>
    </xdr:from>
    <xdr:to>
      <xdr:col>10</xdr:col>
      <xdr:colOff>165100</xdr:colOff>
      <xdr:row>58</xdr:row>
      <xdr:rowOff>155694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146821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9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46354</xdr:rowOff>
    </xdr:from>
    <xdr:to>
      <xdr:col>6</xdr:col>
      <xdr:colOff>38100</xdr:colOff>
      <xdr:row>58</xdr:row>
      <xdr:rowOff>147954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139081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44241</xdr:rowOff>
    </xdr:from>
    <xdr:to>
      <xdr:col>24</xdr:col>
      <xdr:colOff>63500</xdr:colOff>
      <xdr:row>78</xdr:row>
      <xdr:rowOff>113258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17341"/>
          <a:ext cx="838200" cy="6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108553</xdr:rowOff>
    </xdr:from>
    <xdr:to>
      <xdr:col>19</xdr:col>
      <xdr:colOff>177800</xdr:colOff>
      <xdr:row>78</xdr:row>
      <xdr:rowOff>113258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81653"/>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108553</xdr:rowOff>
    </xdr:from>
    <xdr:to>
      <xdr:col>15</xdr:col>
      <xdr:colOff>50800</xdr:colOff>
      <xdr:row>79</xdr:row>
      <xdr:rowOff>43383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1653"/>
          <a:ext cx="889000" cy="10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42945</xdr:rowOff>
    </xdr:from>
    <xdr:to>
      <xdr:col>10</xdr:col>
      <xdr:colOff>114300</xdr:colOff>
      <xdr:row>79</xdr:row>
      <xdr:rowOff>43383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87495"/>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164891</xdr:rowOff>
    </xdr:from>
    <xdr:to>
      <xdr:col>24</xdr:col>
      <xdr:colOff>114300</xdr:colOff>
      <xdr:row>78</xdr:row>
      <xdr:rowOff>95041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143318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62458</xdr:rowOff>
    </xdr:from>
    <xdr:to>
      <xdr:col>20</xdr:col>
      <xdr:colOff>38100</xdr:colOff>
      <xdr:row>78</xdr:row>
      <xdr:rowOff>164058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155185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57753</xdr:rowOff>
    </xdr:from>
    <xdr:to>
      <xdr:col>15</xdr:col>
      <xdr:colOff>101600</xdr:colOff>
      <xdr:row>78</xdr:row>
      <xdr:rowOff>159353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150480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164033</xdr:rowOff>
    </xdr:from>
    <xdr:to>
      <xdr:col>10</xdr:col>
      <xdr:colOff>165100</xdr:colOff>
      <xdr:row>79</xdr:row>
      <xdr:rowOff>94183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147833</xdr:colOff>
      <xdr:row>79</xdr:row>
      <xdr:rowOff>85310</xdr:rowOff>
    </xdr:from>
    <xdr:ext cx="313932"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62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163595</xdr:rowOff>
    </xdr:from>
    <xdr:to>
      <xdr:col>6</xdr:col>
      <xdr:colOff>38100</xdr:colOff>
      <xdr:row>79</xdr:row>
      <xdr:rowOff>93745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20833</xdr:colOff>
      <xdr:row>79</xdr:row>
      <xdr:rowOff>84872</xdr:rowOff>
    </xdr:from>
    <xdr:ext cx="313932"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73333" y="1362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84158</xdr:rowOff>
    </xdr:from>
    <xdr:to>
      <xdr:col>24</xdr:col>
      <xdr:colOff>63500</xdr:colOff>
      <xdr:row>97</xdr:row>
      <xdr:rowOff>119659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14808"/>
          <a:ext cx="8382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119659</xdr:rowOff>
    </xdr:from>
    <xdr:to>
      <xdr:col>19</xdr:col>
      <xdr:colOff>177800</xdr:colOff>
      <xdr:row>97</xdr:row>
      <xdr:rowOff>141582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50309"/>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97073</xdr:rowOff>
    </xdr:from>
    <xdr:to>
      <xdr:col>15</xdr:col>
      <xdr:colOff>50800</xdr:colOff>
      <xdr:row>97</xdr:row>
      <xdr:rowOff>141582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27723"/>
          <a:ext cx="889000" cy="4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97073</xdr:rowOff>
    </xdr:from>
    <xdr:to>
      <xdr:col>10</xdr:col>
      <xdr:colOff>114300</xdr:colOff>
      <xdr:row>98</xdr:row>
      <xdr:rowOff>114858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27723"/>
          <a:ext cx="8890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33358</xdr:rowOff>
    </xdr:from>
    <xdr:to>
      <xdr:col>24</xdr:col>
      <xdr:colOff>114300</xdr:colOff>
      <xdr:row>97</xdr:row>
      <xdr:rowOff>134958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11785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68859</xdr:rowOff>
    </xdr:from>
    <xdr:to>
      <xdr:col>20</xdr:col>
      <xdr:colOff>38100</xdr:colOff>
      <xdr:row>97</xdr:row>
      <xdr:rowOff>170459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9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161586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90782</xdr:rowOff>
    </xdr:from>
    <xdr:to>
      <xdr:col>15</xdr:col>
      <xdr:colOff>101600</xdr:colOff>
      <xdr:row>98</xdr:row>
      <xdr:rowOff>20932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46273</xdr:rowOff>
    </xdr:from>
    <xdr:to>
      <xdr:col>10</xdr:col>
      <xdr:colOff>165100</xdr:colOff>
      <xdr:row>97</xdr:row>
      <xdr:rowOff>147873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139000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6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64058</xdr:rowOff>
    </xdr:from>
    <xdr:to>
      <xdr:col>6</xdr:col>
      <xdr:colOff>38100</xdr:colOff>
      <xdr:row>98</xdr:row>
      <xdr:rowOff>165658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156785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133531</xdr:rowOff>
    </xdr:from>
    <xdr:to>
      <xdr:col>55</xdr:col>
      <xdr:colOff>0</xdr:colOff>
      <xdr:row>39</xdr:row>
      <xdr:rowOff>68865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648631"/>
          <a:ext cx="838200" cy="10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68865</xdr:rowOff>
    </xdr:from>
    <xdr:to>
      <xdr:col>50</xdr:col>
      <xdr:colOff>114300</xdr:colOff>
      <xdr:row>39</xdr:row>
      <xdr:rowOff>71593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55415"/>
          <a:ext cx="889000" cy="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71593</xdr:rowOff>
    </xdr:from>
    <xdr:to>
      <xdr:col>45</xdr:col>
      <xdr:colOff>177800</xdr:colOff>
      <xdr:row>39</xdr:row>
      <xdr:rowOff>113757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758143"/>
          <a:ext cx="889000"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83571</xdr:rowOff>
    </xdr:from>
    <xdr:to>
      <xdr:col>41</xdr:col>
      <xdr:colOff>50800</xdr:colOff>
      <xdr:row>39</xdr:row>
      <xdr:rowOff>113757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27221"/>
          <a:ext cx="889000" cy="3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82731</xdr:rowOff>
    </xdr:from>
    <xdr:to>
      <xdr:col>55</xdr:col>
      <xdr:colOff>50800</xdr:colOff>
      <xdr:row>39</xdr:row>
      <xdr:rowOff>12881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9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61158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7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18065</xdr:rowOff>
    </xdr:from>
    <xdr:to>
      <xdr:col>50</xdr:col>
      <xdr:colOff>165100</xdr:colOff>
      <xdr:row>39</xdr:row>
      <xdr:rowOff>119665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110792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20793</xdr:rowOff>
    </xdr:from>
    <xdr:to>
      <xdr:col>46</xdr:col>
      <xdr:colOff>38100</xdr:colOff>
      <xdr:row>39</xdr:row>
      <xdr:rowOff>122393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7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113520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8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62957</xdr:rowOff>
    </xdr:from>
    <xdr:to>
      <xdr:col>41</xdr:col>
      <xdr:colOff>101600</xdr:colOff>
      <xdr:row>39</xdr:row>
      <xdr:rowOff>164557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7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155684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84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32771</xdr:rowOff>
    </xdr:from>
    <xdr:to>
      <xdr:col>36</xdr:col>
      <xdr:colOff>165100</xdr:colOff>
      <xdr:row>37</xdr:row>
      <xdr:rowOff>134371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7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125498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6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116867</xdr:rowOff>
    </xdr:from>
    <xdr:to>
      <xdr:col>55</xdr:col>
      <xdr:colOff>0</xdr:colOff>
      <xdr:row>58</xdr:row>
      <xdr:rowOff>127599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60967"/>
          <a:ext cx="838200" cy="1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127599</xdr:rowOff>
    </xdr:from>
    <xdr:to>
      <xdr:col>50</xdr:col>
      <xdr:colOff>114300</xdr:colOff>
      <xdr:row>58</xdr:row>
      <xdr:rowOff>131675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71699"/>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120759</xdr:rowOff>
    </xdr:from>
    <xdr:to>
      <xdr:col>45</xdr:col>
      <xdr:colOff>177800</xdr:colOff>
      <xdr:row>58</xdr:row>
      <xdr:rowOff>131675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64859"/>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108310</xdr:rowOff>
    </xdr:from>
    <xdr:to>
      <xdr:col>41</xdr:col>
      <xdr:colOff>50800</xdr:colOff>
      <xdr:row>58</xdr:row>
      <xdr:rowOff>120759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52410"/>
          <a:ext cx="889000" cy="1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66067</xdr:rowOff>
    </xdr:from>
    <xdr:to>
      <xdr:col>55</xdr:col>
      <xdr:colOff>50800</xdr:colOff>
      <xdr:row>58</xdr:row>
      <xdr:rowOff>167667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01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76799</xdr:rowOff>
    </xdr:from>
    <xdr:to>
      <xdr:col>50</xdr:col>
      <xdr:colOff>165100</xdr:colOff>
      <xdr:row>59</xdr:row>
      <xdr:rowOff>6949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169526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80875</xdr:rowOff>
    </xdr:from>
    <xdr:to>
      <xdr:col>46</xdr:col>
      <xdr:colOff>38100</xdr:colOff>
      <xdr:row>59</xdr:row>
      <xdr:rowOff>11025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69959</xdr:rowOff>
    </xdr:from>
    <xdr:to>
      <xdr:col>41</xdr:col>
      <xdr:colOff>101600</xdr:colOff>
      <xdr:row>59</xdr:row>
      <xdr:rowOff>109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100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162686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10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57510</xdr:rowOff>
    </xdr:from>
    <xdr:to>
      <xdr:col>36</xdr:col>
      <xdr:colOff>165100</xdr:colOff>
      <xdr:row>58</xdr:row>
      <xdr:rowOff>159110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150237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133976</xdr:rowOff>
    </xdr:from>
    <xdr:to>
      <xdr:col>55</xdr:col>
      <xdr:colOff>0</xdr:colOff>
      <xdr:row>78</xdr:row>
      <xdr:rowOff>137784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7076"/>
          <a:ext cx="838200" cy="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137784</xdr:rowOff>
    </xdr:from>
    <xdr:to>
      <xdr:col>50</xdr:col>
      <xdr:colOff>114300</xdr:colOff>
      <xdr:row>78</xdr:row>
      <xdr:rowOff>139007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0884"/>
          <a:ext cx="8890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138040</xdr:rowOff>
    </xdr:from>
    <xdr:to>
      <xdr:col>45</xdr:col>
      <xdr:colOff>177800</xdr:colOff>
      <xdr:row>78</xdr:row>
      <xdr:rowOff>139007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1140"/>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138040</xdr:rowOff>
    </xdr:from>
    <xdr:to>
      <xdr:col>41</xdr:col>
      <xdr:colOff>50800</xdr:colOff>
      <xdr:row>78</xdr:row>
      <xdr:rowOff>138619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11140"/>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83176</xdr:rowOff>
    </xdr:from>
    <xdr:to>
      <xdr:col>55</xdr:col>
      <xdr:colOff>50800</xdr:colOff>
      <xdr:row>79</xdr:row>
      <xdr:rowOff>13326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86984</xdr:rowOff>
    </xdr:from>
    <xdr:to>
      <xdr:col>50</xdr:col>
      <xdr:colOff>165100</xdr:colOff>
      <xdr:row>79</xdr:row>
      <xdr:rowOff>17134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8261</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88207</xdr:rowOff>
    </xdr:from>
    <xdr:to>
      <xdr:col>46</xdr:col>
      <xdr:colOff>38100</xdr:colOff>
      <xdr:row>79</xdr:row>
      <xdr:rowOff>18357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9484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87240</xdr:rowOff>
    </xdr:from>
    <xdr:to>
      <xdr:col>41</xdr:col>
      <xdr:colOff>101600</xdr:colOff>
      <xdr:row>79</xdr:row>
      <xdr:rowOff>17390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8517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87819</xdr:rowOff>
    </xdr:from>
    <xdr:to>
      <xdr:col>36</xdr:col>
      <xdr:colOff>165100</xdr:colOff>
      <xdr:row>79</xdr:row>
      <xdr:rowOff>17969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9096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69131</xdr:rowOff>
    </xdr:from>
    <xdr:to>
      <xdr:col>55</xdr:col>
      <xdr:colOff>0</xdr:colOff>
      <xdr:row>98</xdr:row>
      <xdr:rowOff>100656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71231"/>
          <a:ext cx="8382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100656</xdr:rowOff>
    </xdr:from>
    <xdr:to>
      <xdr:col>50</xdr:col>
      <xdr:colOff>114300</xdr:colOff>
      <xdr:row>98</xdr:row>
      <xdr:rowOff>111857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902756"/>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62125</xdr:rowOff>
    </xdr:from>
    <xdr:to>
      <xdr:col>45</xdr:col>
      <xdr:colOff>177800</xdr:colOff>
      <xdr:row>98</xdr:row>
      <xdr:rowOff>111857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64225"/>
          <a:ext cx="889000" cy="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166705</xdr:rowOff>
    </xdr:from>
    <xdr:to>
      <xdr:col>41</xdr:col>
      <xdr:colOff>50800</xdr:colOff>
      <xdr:row>98</xdr:row>
      <xdr:rowOff>62125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97355"/>
          <a:ext cx="889000" cy="6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18331</xdr:rowOff>
    </xdr:from>
    <xdr:to>
      <xdr:col>55</xdr:col>
      <xdr:colOff>50800</xdr:colOff>
      <xdr:row>98</xdr:row>
      <xdr:rowOff>119931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2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104708</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49856</xdr:rowOff>
    </xdr:from>
    <xdr:to>
      <xdr:col>50</xdr:col>
      <xdr:colOff>165100</xdr:colOff>
      <xdr:row>98</xdr:row>
      <xdr:rowOff>151456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142583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61057</xdr:rowOff>
    </xdr:from>
    <xdr:to>
      <xdr:col>46</xdr:col>
      <xdr:colOff>38100</xdr:colOff>
      <xdr:row>98</xdr:row>
      <xdr:rowOff>162657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153784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11325</xdr:rowOff>
    </xdr:from>
    <xdr:to>
      <xdr:col>41</xdr:col>
      <xdr:colOff>101600</xdr:colOff>
      <xdr:row>98</xdr:row>
      <xdr:rowOff>112925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115905</xdr:rowOff>
    </xdr:from>
    <xdr:to>
      <xdr:col>36</xdr:col>
      <xdr:colOff>165100</xdr:colOff>
      <xdr:row>98</xdr:row>
      <xdr:rowOff>46055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4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37182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3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1522</xdr:rowOff>
    </xdr:from>
    <xdr:to>
      <xdr:col>85</xdr:col>
      <xdr:colOff>127000</xdr:colOff>
      <xdr:row>78</xdr:row>
      <xdr:rowOff>5592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74622"/>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1522</xdr:rowOff>
    </xdr:from>
    <xdr:to>
      <xdr:col>81</xdr:col>
      <xdr:colOff>50800</xdr:colOff>
      <xdr:row>78</xdr:row>
      <xdr:rowOff>14286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7462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14286</xdr:rowOff>
    </xdr:from>
    <xdr:to>
      <xdr:col>76</xdr:col>
      <xdr:colOff>114300</xdr:colOff>
      <xdr:row>78</xdr:row>
      <xdr:rowOff>21450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8738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21450</xdr:rowOff>
    </xdr:from>
    <xdr:to>
      <xdr:col>71</xdr:col>
      <xdr:colOff>177800</xdr:colOff>
      <xdr:row>78</xdr:row>
      <xdr:rowOff>29801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94550"/>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126242</xdr:rowOff>
    </xdr:from>
    <xdr:to>
      <xdr:col>85</xdr:col>
      <xdr:colOff>177800</xdr:colOff>
      <xdr:row>78</xdr:row>
      <xdr:rowOff>56392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2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104669</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3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122172</xdr:rowOff>
    </xdr:from>
    <xdr:to>
      <xdr:col>81</xdr:col>
      <xdr:colOff>101600</xdr:colOff>
      <xdr:row>78</xdr:row>
      <xdr:rowOff>52322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2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43449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134936</xdr:rowOff>
    </xdr:from>
    <xdr:to>
      <xdr:col>76</xdr:col>
      <xdr:colOff>165100</xdr:colOff>
      <xdr:row>78</xdr:row>
      <xdr:rowOff>65086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3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56213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142100</xdr:rowOff>
    </xdr:from>
    <xdr:to>
      <xdr:col>72</xdr:col>
      <xdr:colOff>38100</xdr:colOff>
      <xdr:row>78</xdr:row>
      <xdr:rowOff>72250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63377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150451</xdr:rowOff>
    </xdr:from>
    <xdr:to>
      <xdr:col>67</xdr:col>
      <xdr:colOff>101600</xdr:colOff>
      <xdr:row>78</xdr:row>
      <xdr:rowOff>80601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71728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45337</xdr:rowOff>
    </xdr:from>
    <xdr:to>
      <xdr:col>85</xdr:col>
      <xdr:colOff>127000</xdr:colOff>
      <xdr:row>99</xdr:row>
      <xdr:rowOff>89346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7018887"/>
          <a:ext cx="838200" cy="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86334</xdr:rowOff>
    </xdr:from>
    <xdr:to>
      <xdr:col>81</xdr:col>
      <xdr:colOff>50800</xdr:colOff>
      <xdr:row>99</xdr:row>
      <xdr:rowOff>89346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59884"/>
          <a:ext cx="889000" cy="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60203</xdr:rowOff>
    </xdr:from>
    <xdr:to>
      <xdr:col>76</xdr:col>
      <xdr:colOff>114300</xdr:colOff>
      <xdr:row>99</xdr:row>
      <xdr:rowOff>86334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33753"/>
          <a:ext cx="889000" cy="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60203</xdr:rowOff>
    </xdr:from>
    <xdr:to>
      <xdr:col>71</xdr:col>
      <xdr:colOff>177800</xdr:colOff>
      <xdr:row>99</xdr:row>
      <xdr:rowOff>77648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33753"/>
          <a:ext cx="889000" cy="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165987</xdr:rowOff>
    </xdr:from>
    <xdr:to>
      <xdr:col>85</xdr:col>
      <xdr:colOff>177800</xdr:colOff>
      <xdr:row>99</xdr:row>
      <xdr:rowOff>96137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6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80914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38546</xdr:rowOff>
    </xdr:from>
    <xdr:to>
      <xdr:col>81</xdr:col>
      <xdr:colOff>101600</xdr:colOff>
      <xdr:row>99</xdr:row>
      <xdr:rowOff>140146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70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131273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710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35534</xdr:rowOff>
    </xdr:from>
    <xdr:to>
      <xdr:col>76</xdr:col>
      <xdr:colOff>165100</xdr:colOff>
      <xdr:row>99</xdr:row>
      <xdr:rowOff>137134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70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128261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710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9403</xdr:rowOff>
    </xdr:from>
    <xdr:to>
      <xdr:col>72</xdr:col>
      <xdr:colOff>38100</xdr:colOff>
      <xdr:row>99</xdr:row>
      <xdr:rowOff>111003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102130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7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26848</xdr:rowOff>
    </xdr:from>
    <xdr:to>
      <xdr:col>67</xdr:col>
      <xdr:colOff>101600</xdr:colOff>
      <xdr:row>99</xdr:row>
      <xdr:rowOff>128448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70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119575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114440</xdr:rowOff>
    </xdr:from>
    <xdr:to>
      <xdr:col>116</xdr:col>
      <xdr:colOff>63500</xdr:colOff>
      <xdr:row>39</xdr:row>
      <xdr:rowOff>2159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29540"/>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2159</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88709"/>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63640</xdr:rowOff>
    </xdr:from>
    <xdr:to>
      <xdr:col>116</xdr:col>
      <xdr:colOff>114300</xdr:colOff>
      <xdr:row>38</xdr:row>
      <xdr:rowOff>165240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150017</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4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122809</xdr:rowOff>
    </xdr:from>
    <xdr:to>
      <xdr:col>112</xdr:col>
      <xdr:colOff>38100</xdr:colOff>
      <xdr:row>39</xdr:row>
      <xdr:rowOff>52959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44086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3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98529</xdr:rowOff>
    </xdr:from>
    <xdr:to>
      <xdr:col>116</xdr:col>
      <xdr:colOff>63500</xdr:colOff>
      <xdr:row>57</xdr:row>
      <xdr:rowOff>99147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9871179"/>
          <a:ext cx="838200" cy="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98529</xdr:rowOff>
    </xdr:from>
    <xdr:to>
      <xdr:col>111</xdr:col>
      <xdr:colOff>177800</xdr:colOff>
      <xdr:row>57</xdr:row>
      <xdr:rowOff>99055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9871179"/>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99055</xdr:rowOff>
    </xdr:from>
    <xdr:to>
      <xdr:col>107</xdr:col>
      <xdr:colOff>50800</xdr:colOff>
      <xdr:row>58</xdr:row>
      <xdr:rowOff>40465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9871705"/>
          <a:ext cx="889000" cy="1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40465</xdr:rowOff>
    </xdr:from>
    <xdr:to>
      <xdr:col>102</xdr:col>
      <xdr:colOff>114300</xdr:colOff>
      <xdr:row>58</xdr:row>
      <xdr:rowOff>41973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984565"/>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48347</xdr:rowOff>
    </xdr:from>
    <xdr:to>
      <xdr:col>116</xdr:col>
      <xdr:colOff>114300</xdr:colOff>
      <xdr:row>57</xdr:row>
      <xdr:rowOff>149947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71224</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7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47729</xdr:rowOff>
    </xdr:from>
    <xdr:to>
      <xdr:col>112</xdr:col>
      <xdr:colOff>38100</xdr:colOff>
      <xdr:row>57</xdr:row>
      <xdr:rowOff>149329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165856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59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48255</xdr:rowOff>
    </xdr:from>
    <xdr:to>
      <xdr:col>107</xdr:col>
      <xdr:colOff>101600</xdr:colOff>
      <xdr:row>57</xdr:row>
      <xdr:rowOff>149855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140982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1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161115</xdr:rowOff>
    </xdr:from>
    <xdr:to>
      <xdr:col>102</xdr:col>
      <xdr:colOff>165100</xdr:colOff>
      <xdr:row>58</xdr:row>
      <xdr:rowOff>91265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82392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2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162623</xdr:rowOff>
    </xdr:from>
    <xdr:to>
      <xdr:col>98</xdr:col>
      <xdr:colOff>38100</xdr:colOff>
      <xdr:row>58</xdr:row>
      <xdr:rowOff>92773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109300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1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49387</xdr:rowOff>
    </xdr:from>
    <xdr:to>
      <xdr:col>116</xdr:col>
      <xdr:colOff>63500</xdr:colOff>
      <xdr:row>75</xdr:row>
      <xdr:rowOff>11357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736687"/>
          <a:ext cx="838200" cy="13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49387</xdr:rowOff>
    </xdr:from>
    <xdr:to>
      <xdr:col>111</xdr:col>
      <xdr:colOff>177800</xdr:colOff>
      <xdr:row>74</xdr:row>
      <xdr:rowOff>98192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736687"/>
          <a:ext cx="889000" cy="4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98192</xdr:rowOff>
    </xdr:from>
    <xdr:to>
      <xdr:col>107</xdr:col>
      <xdr:colOff>50800</xdr:colOff>
      <xdr:row>74</xdr:row>
      <xdr:rowOff>131340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85492"/>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131340</xdr:rowOff>
    </xdr:from>
    <xdr:to>
      <xdr:col>102</xdr:col>
      <xdr:colOff>114300</xdr:colOff>
      <xdr:row>74</xdr:row>
      <xdr:rowOff>156045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818640"/>
          <a:ext cx="889000" cy="2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132007</xdr:rowOff>
    </xdr:from>
    <xdr:to>
      <xdr:col>116</xdr:col>
      <xdr:colOff>114300</xdr:colOff>
      <xdr:row>75</xdr:row>
      <xdr:rowOff>62157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154884</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7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170037</xdr:rowOff>
    </xdr:from>
    <xdr:to>
      <xdr:col>112</xdr:col>
      <xdr:colOff>38100</xdr:colOff>
      <xdr:row>74</xdr:row>
      <xdr:rowOff>100187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116714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4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47392</xdr:rowOff>
    </xdr:from>
    <xdr:to>
      <xdr:col>107</xdr:col>
      <xdr:colOff>101600</xdr:colOff>
      <xdr:row>74</xdr:row>
      <xdr:rowOff>148992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140119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80540</xdr:rowOff>
    </xdr:from>
    <xdr:to>
      <xdr:col>102</xdr:col>
      <xdr:colOff>165100</xdr:colOff>
      <xdr:row>75</xdr:row>
      <xdr:rowOff>10690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1817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105245</xdr:rowOff>
    </xdr:from>
    <xdr:to>
      <xdr:col>98</xdr:col>
      <xdr:colOff>38100</xdr:colOff>
      <xdr:row>75</xdr:row>
      <xdr:rowOff>35395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26522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・人件費は、常勤職員の賞与や給与水準の上昇により、引き続き増加傾向にある。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また、普通建設事業費（新規整備・更新整備）は前年度から大きく伸びており、今年度も学校関連施設への投資が大きな割合を占めている。今後も教育施設への支出が増える見込みである一方、人口減少が進むことで一人当たりの負担が高まることが想定され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このため、将来の人口動向や住民ニーズを踏まえ、投資規模を慎重に検討していく必要がある。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香川県琴平町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8,140
7,848
8.47
5,878,634
5,666,758
184,008
3,016,230
4,703,260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69342</xdr:rowOff>
    </xdr:from>
    <xdr:to>
      <xdr:col>24</xdr:col>
      <xdr:colOff>63500</xdr:colOff>
      <xdr:row>36</xdr:row>
      <xdr:rowOff>75311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1542"/>
          <a:ext cx="8382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75311</xdr:rowOff>
    </xdr:from>
    <xdr:to>
      <xdr:col>19</xdr:col>
      <xdr:colOff>177800</xdr:colOff>
      <xdr:row>36</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75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94361</xdr:rowOff>
    </xdr:from>
    <xdr:to>
      <xdr:col>15</xdr:col>
      <xdr:colOff>50800</xdr:colOff>
      <xdr:row>36</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656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137414</xdr:rowOff>
    </xdr:from>
    <xdr:to>
      <xdr:col>10</xdr:col>
      <xdr:colOff>114300</xdr:colOff>
      <xdr:row>37</xdr:row>
      <xdr:rowOff>127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9614"/>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41419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24511</xdr:rowOff>
    </xdr:from>
    <xdr:to>
      <xdr:col>20</xdr:col>
      <xdr:colOff>38100</xdr:colOff>
      <xdr:row>36</xdr:row>
      <xdr:rowOff>126111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142638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7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43561</xdr:rowOff>
    </xdr:from>
    <xdr:to>
      <xdr:col>15</xdr:col>
      <xdr:colOff>101600</xdr:colOff>
      <xdr:row>36</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161688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86614</xdr:rowOff>
    </xdr:from>
    <xdr:to>
      <xdr:col>10</xdr:col>
      <xdr:colOff>165100</xdr:colOff>
      <xdr:row>37</xdr:row>
      <xdr:rowOff>16764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120777</xdr:rowOff>
    </xdr:from>
    <xdr:to>
      <xdr:col>6</xdr:col>
      <xdr:colOff>38100</xdr:colOff>
      <xdr:row>37</xdr:row>
      <xdr:rowOff>50927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42054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69408</xdr:rowOff>
    </xdr:from>
    <xdr:to>
      <xdr:col>24</xdr:col>
      <xdr:colOff>63500</xdr:colOff>
      <xdr:row>58</xdr:row>
      <xdr:rowOff>109963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3508"/>
          <a:ext cx="838200" cy="4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109963</xdr:rowOff>
    </xdr:from>
    <xdr:to>
      <xdr:col>19</xdr:col>
      <xdr:colOff>177800</xdr:colOff>
      <xdr:row>58</xdr:row>
      <xdr:rowOff>113619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54063"/>
          <a:ext cx="8890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111540</xdr:rowOff>
    </xdr:from>
    <xdr:to>
      <xdr:col>15</xdr:col>
      <xdr:colOff>50800</xdr:colOff>
      <xdr:row>58</xdr:row>
      <xdr:rowOff>113619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5640"/>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164285</xdr:rowOff>
    </xdr:from>
    <xdr:to>
      <xdr:col>10</xdr:col>
      <xdr:colOff>114300</xdr:colOff>
      <xdr:row>58</xdr:row>
      <xdr:rowOff>111540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6935"/>
          <a:ext cx="889000" cy="11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18608</xdr:rowOff>
    </xdr:from>
    <xdr:to>
      <xdr:col>24</xdr:col>
      <xdr:colOff>114300</xdr:colOff>
      <xdr:row>58</xdr:row>
      <xdr:rowOff>120208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104985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59163</xdr:rowOff>
    </xdr:from>
    <xdr:to>
      <xdr:col>20</xdr:col>
      <xdr:colOff>38100</xdr:colOff>
      <xdr:row>58</xdr:row>
      <xdr:rowOff>160763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151890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62819</xdr:rowOff>
    </xdr:from>
    <xdr:to>
      <xdr:col>15</xdr:col>
      <xdr:colOff>101600</xdr:colOff>
      <xdr:row>58</xdr:row>
      <xdr:rowOff>164419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155546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60740</xdr:rowOff>
    </xdr:from>
    <xdr:to>
      <xdr:col>10</xdr:col>
      <xdr:colOff>165100</xdr:colOff>
      <xdr:row>58</xdr:row>
      <xdr:rowOff>162340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153467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113485</xdr:rowOff>
    </xdr:from>
    <xdr:to>
      <xdr:col>6</xdr:col>
      <xdr:colOff>38100</xdr:colOff>
      <xdr:row>58</xdr:row>
      <xdr:rowOff>43635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34762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142850</xdr:rowOff>
    </xdr:from>
    <xdr:to>
      <xdr:col>24</xdr:col>
      <xdr:colOff>63500</xdr:colOff>
      <xdr:row>77</xdr:row>
      <xdr:rowOff>39863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3050"/>
          <a:ext cx="838200" cy="6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39863</xdr:rowOff>
    </xdr:from>
    <xdr:to>
      <xdr:col>19</xdr:col>
      <xdr:colOff>177800</xdr:colOff>
      <xdr:row>77</xdr:row>
      <xdr:rowOff>64643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1513"/>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64643</xdr:rowOff>
    </xdr:from>
    <xdr:to>
      <xdr:col>15</xdr:col>
      <xdr:colOff>50800</xdr:colOff>
      <xdr:row>77</xdr:row>
      <xdr:rowOff>80305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6293"/>
          <a:ext cx="889000" cy="1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80305</xdr:rowOff>
    </xdr:from>
    <xdr:to>
      <xdr:col>10</xdr:col>
      <xdr:colOff>114300</xdr:colOff>
      <xdr:row>77</xdr:row>
      <xdr:rowOff>169632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81955"/>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92050</xdr:rowOff>
    </xdr:from>
    <xdr:to>
      <xdr:col>24</xdr:col>
      <xdr:colOff>114300</xdr:colOff>
      <xdr:row>77</xdr:row>
      <xdr:rowOff>22200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70477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160513</xdr:rowOff>
    </xdr:from>
    <xdr:to>
      <xdr:col>20</xdr:col>
      <xdr:colOff>38100</xdr:colOff>
      <xdr:row>77</xdr:row>
      <xdr:rowOff>90663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81790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8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13843</xdr:rowOff>
    </xdr:from>
    <xdr:to>
      <xdr:col>15</xdr:col>
      <xdr:colOff>101600</xdr:colOff>
      <xdr:row>77</xdr:row>
      <xdr:rowOff>115443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106570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29505</xdr:rowOff>
    </xdr:from>
    <xdr:to>
      <xdr:col>10</xdr:col>
      <xdr:colOff>165100</xdr:colOff>
      <xdr:row>77</xdr:row>
      <xdr:rowOff>131105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3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118832</xdr:rowOff>
    </xdr:from>
    <xdr:to>
      <xdr:col>6</xdr:col>
      <xdr:colOff>38100</xdr:colOff>
      <xdr:row>78</xdr:row>
      <xdr:rowOff>48982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1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110452</xdr:rowOff>
    </xdr:from>
    <xdr:to>
      <xdr:col>24</xdr:col>
      <xdr:colOff>63500</xdr:colOff>
      <xdr:row>98</xdr:row>
      <xdr:rowOff>113613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2552"/>
          <a:ext cx="8382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113613</xdr:rowOff>
    </xdr:from>
    <xdr:to>
      <xdr:col>19</xdr:col>
      <xdr:colOff>177800</xdr:colOff>
      <xdr:row>98</xdr:row>
      <xdr:rowOff>113739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5713"/>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113739</xdr:rowOff>
    </xdr:from>
    <xdr:to>
      <xdr:col>15</xdr:col>
      <xdr:colOff>50800</xdr:colOff>
      <xdr:row>98</xdr:row>
      <xdr:rowOff>116627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5839"/>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116627</xdr:rowOff>
    </xdr:from>
    <xdr:to>
      <xdr:col>10</xdr:col>
      <xdr:colOff>114300</xdr:colOff>
      <xdr:row>98</xdr:row>
      <xdr:rowOff>120965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18727"/>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59652</xdr:rowOff>
    </xdr:from>
    <xdr:to>
      <xdr:col>24</xdr:col>
      <xdr:colOff>114300</xdr:colOff>
      <xdr:row>98</xdr:row>
      <xdr:rowOff>161252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62813</xdr:rowOff>
    </xdr:from>
    <xdr:to>
      <xdr:col>20</xdr:col>
      <xdr:colOff>38100</xdr:colOff>
      <xdr:row>98</xdr:row>
      <xdr:rowOff>164413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155540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62939</xdr:rowOff>
    </xdr:from>
    <xdr:to>
      <xdr:col>15</xdr:col>
      <xdr:colOff>101600</xdr:colOff>
      <xdr:row>98</xdr:row>
      <xdr:rowOff>164539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155666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65827</xdr:rowOff>
    </xdr:from>
    <xdr:to>
      <xdr:col>10</xdr:col>
      <xdr:colOff>165100</xdr:colOff>
      <xdr:row>98</xdr:row>
      <xdr:rowOff>167427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158554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70165</xdr:rowOff>
    </xdr:from>
    <xdr:to>
      <xdr:col>6</xdr:col>
      <xdr:colOff>38100</xdr:colOff>
      <xdr:row>99</xdr:row>
      <xdr:rowOff>315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162892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111628</xdr:rowOff>
    </xdr:from>
    <xdr:to>
      <xdr:col>55</xdr:col>
      <xdr:colOff>0</xdr:colOff>
      <xdr:row>38</xdr:row>
      <xdr:rowOff>112131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6728"/>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112131</xdr:rowOff>
    </xdr:from>
    <xdr:to>
      <xdr:col>50</xdr:col>
      <xdr:colOff>114300</xdr:colOff>
      <xdr:row>38</xdr:row>
      <xdr:rowOff>112588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723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112588</xdr:rowOff>
    </xdr:from>
    <xdr:to>
      <xdr:col>45</xdr:col>
      <xdr:colOff>177800</xdr:colOff>
      <xdr:row>38</xdr:row>
      <xdr:rowOff>113137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768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113137</xdr:rowOff>
    </xdr:from>
    <xdr:to>
      <xdr:col>41</xdr:col>
      <xdr:colOff>50800</xdr:colOff>
      <xdr:row>38</xdr:row>
      <xdr:rowOff>113777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823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60828</xdr:rowOff>
    </xdr:from>
    <xdr:to>
      <xdr:col>55</xdr:col>
      <xdr:colOff>50800</xdr:colOff>
      <xdr:row>38</xdr:row>
      <xdr:rowOff>162428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61331</xdr:rowOff>
    </xdr:from>
    <xdr:to>
      <xdr:col>50</xdr:col>
      <xdr:colOff>165100</xdr:colOff>
      <xdr:row>38</xdr:row>
      <xdr:rowOff>162931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154058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61788</xdr:rowOff>
    </xdr:from>
    <xdr:to>
      <xdr:col>46</xdr:col>
      <xdr:colOff>38100</xdr:colOff>
      <xdr:row>38</xdr:row>
      <xdr:rowOff>163388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154515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62337</xdr:rowOff>
    </xdr:from>
    <xdr:to>
      <xdr:col>41</xdr:col>
      <xdr:colOff>101600</xdr:colOff>
      <xdr:row>38</xdr:row>
      <xdr:rowOff>163937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155064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70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62977</xdr:rowOff>
    </xdr:from>
    <xdr:to>
      <xdr:col>36</xdr:col>
      <xdr:colOff>165100</xdr:colOff>
      <xdr:row>38</xdr:row>
      <xdr:rowOff>164577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155704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7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144180</xdr:rowOff>
    </xdr:from>
    <xdr:to>
      <xdr:col>55</xdr:col>
      <xdr:colOff>0</xdr:colOff>
      <xdr:row>58</xdr:row>
      <xdr:rowOff>159184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88280"/>
          <a:ext cx="8382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141381</xdr:rowOff>
    </xdr:from>
    <xdr:to>
      <xdr:col>50</xdr:col>
      <xdr:colOff>114300</xdr:colOff>
      <xdr:row>58</xdr:row>
      <xdr:rowOff>159184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85481"/>
          <a:ext cx="889000" cy="1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141381</xdr:rowOff>
    </xdr:from>
    <xdr:to>
      <xdr:col>45</xdr:col>
      <xdr:colOff>177800</xdr:colOff>
      <xdr:row>58</xdr:row>
      <xdr:rowOff>151545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85481"/>
          <a:ext cx="889000" cy="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151545</xdr:rowOff>
    </xdr:from>
    <xdr:to>
      <xdr:col>41</xdr:col>
      <xdr:colOff>50800</xdr:colOff>
      <xdr:row>58</xdr:row>
      <xdr:rowOff>164038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95645"/>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93380</xdr:rowOff>
    </xdr:from>
    <xdr:to>
      <xdr:col>55</xdr:col>
      <xdr:colOff>50800</xdr:colOff>
      <xdr:row>59</xdr:row>
      <xdr:rowOff>23530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8307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108384</xdr:rowOff>
    </xdr:from>
    <xdr:to>
      <xdr:col>50</xdr:col>
      <xdr:colOff>165100</xdr:colOff>
      <xdr:row>59</xdr:row>
      <xdr:rowOff>38534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5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90581</xdr:rowOff>
    </xdr:from>
    <xdr:to>
      <xdr:col>46</xdr:col>
      <xdr:colOff>38100</xdr:colOff>
      <xdr:row>59</xdr:row>
      <xdr:rowOff>20731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3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11858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100745</xdr:rowOff>
    </xdr:from>
    <xdr:to>
      <xdr:col>41</xdr:col>
      <xdr:colOff>101600</xdr:colOff>
      <xdr:row>59</xdr:row>
      <xdr:rowOff>30895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22022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113238</xdr:rowOff>
    </xdr:from>
    <xdr:to>
      <xdr:col>36</xdr:col>
      <xdr:colOff>165100</xdr:colOff>
      <xdr:row>59</xdr:row>
      <xdr:rowOff>43388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5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34515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102915</xdr:rowOff>
    </xdr:from>
    <xdr:to>
      <xdr:col>55</xdr:col>
      <xdr:colOff>0</xdr:colOff>
      <xdr:row>78</xdr:row>
      <xdr:rowOff>126625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4565"/>
          <a:ext cx="838200" cy="19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139572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41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115129</xdr:rowOff>
    </xdr:from>
    <xdr:to>
      <xdr:col>50</xdr:col>
      <xdr:colOff>114300</xdr:colOff>
      <xdr:row>78</xdr:row>
      <xdr:rowOff>126625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8229"/>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106488</xdr:rowOff>
    </xdr:from>
    <xdr:to>
      <xdr:col>45</xdr:col>
      <xdr:colOff>177800</xdr:colOff>
      <xdr:row>78</xdr:row>
      <xdr:rowOff>115129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7958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106488</xdr:rowOff>
    </xdr:from>
    <xdr:to>
      <xdr:col>41</xdr:col>
      <xdr:colOff>50800</xdr:colOff>
      <xdr:row>78</xdr:row>
      <xdr:rowOff>113796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79588"/>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52115</xdr:rowOff>
    </xdr:from>
    <xdr:to>
      <xdr:col>55</xdr:col>
      <xdr:colOff>50800</xdr:colOff>
      <xdr:row>77</xdr:row>
      <xdr:rowOff>153715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74992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75825</xdr:rowOff>
    </xdr:from>
    <xdr:to>
      <xdr:col>50</xdr:col>
      <xdr:colOff>165100</xdr:colOff>
      <xdr:row>79</xdr:row>
      <xdr:rowOff>5975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168552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4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64329</xdr:rowOff>
    </xdr:from>
    <xdr:to>
      <xdr:col>46</xdr:col>
      <xdr:colOff>38100</xdr:colOff>
      <xdr:row>78</xdr:row>
      <xdr:rowOff>165929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157056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55688</xdr:rowOff>
    </xdr:from>
    <xdr:to>
      <xdr:col>41</xdr:col>
      <xdr:colOff>101600</xdr:colOff>
      <xdr:row>78</xdr:row>
      <xdr:rowOff>157288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148415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62996</xdr:rowOff>
    </xdr:from>
    <xdr:to>
      <xdr:col>36</xdr:col>
      <xdr:colOff>165100</xdr:colOff>
      <xdr:row>78</xdr:row>
      <xdr:rowOff>164596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155723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170273</xdr:rowOff>
    </xdr:from>
    <xdr:to>
      <xdr:col>55</xdr:col>
      <xdr:colOff>0</xdr:colOff>
      <xdr:row>98</xdr:row>
      <xdr:rowOff>27915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00923"/>
          <a:ext cx="838200" cy="2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170273</xdr:rowOff>
    </xdr:from>
    <xdr:to>
      <xdr:col>50</xdr:col>
      <xdr:colOff>114300</xdr:colOff>
      <xdr:row>98</xdr:row>
      <xdr:rowOff>16297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00923"/>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3487</xdr:rowOff>
    </xdr:from>
    <xdr:to>
      <xdr:col>45</xdr:col>
      <xdr:colOff>177800</xdr:colOff>
      <xdr:row>98</xdr:row>
      <xdr:rowOff>16297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05587"/>
          <a:ext cx="889000" cy="1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157987</xdr:rowOff>
    </xdr:from>
    <xdr:to>
      <xdr:col>41</xdr:col>
      <xdr:colOff>50800</xdr:colOff>
      <xdr:row>98</xdr:row>
      <xdr:rowOff>3487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88637"/>
          <a:ext cx="889000" cy="1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148565</xdr:rowOff>
    </xdr:from>
    <xdr:to>
      <xdr:col>55</xdr:col>
      <xdr:colOff>50800</xdr:colOff>
      <xdr:row>98</xdr:row>
      <xdr:rowOff>78715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7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63492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119473</xdr:rowOff>
    </xdr:from>
    <xdr:to>
      <xdr:col>50</xdr:col>
      <xdr:colOff>165100</xdr:colOff>
      <xdr:row>98</xdr:row>
      <xdr:rowOff>49623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40750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136947</xdr:rowOff>
    </xdr:from>
    <xdr:to>
      <xdr:col>46</xdr:col>
      <xdr:colOff>38100</xdr:colOff>
      <xdr:row>98</xdr:row>
      <xdr:rowOff>67097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58224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124137</xdr:rowOff>
    </xdr:from>
    <xdr:to>
      <xdr:col>41</xdr:col>
      <xdr:colOff>101600</xdr:colOff>
      <xdr:row>98</xdr:row>
      <xdr:rowOff>54287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5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45414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107187</xdr:rowOff>
    </xdr:from>
    <xdr:to>
      <xdr:col>36</xdr:col>
      <xdr:colOff>165100</xdr:colOff>
      <xdr:row>98</xdr:row>
      <xdr:rowOff>37337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28464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72775</xdr:rowOff>
    </xdr:from>
    <xdr:to>
      <xdr:col>85</xdr:col>
      <xdr:colOff>127000</xdr:colOff>
      <xdr:row>37</xdr:row>
      <xdr:rowOff>91074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16425"/>
          <a:ext cx="838200" cy="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72775</xdr:rowOff>
    </xdr:from>
    <xdr:to>
      <xdr:col>81</xdr:col>
      <xdr:colOff>50800</xdr:colOff>
      <xdr:row>37</xdr:row>
      <xdr:rowOff>116459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425"/>
          <a:ext cx="889000" cy="4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116459</xdr:rowOff>
    </xdr:from>
    <xdr:to>
      <xdr:col>76</xdr:col>
      <xdr:colOff>114300</xdr:colOff>
      <xdr:row>37</xdr:row>
      <xdr:rowOff>149791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0109"/>
          <a:ext cx="889000" cy="3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149541</xdr:rowOff>
    </xdr:from>
    <xdr:to>
      <xdr:col>71</xdr:col>
      <xdr:colOff>177800</xdr:colOff>
      <xdr:row>37</xdr:row>
      <xdr:rowOff>149791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93191"/>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40274</xdr:rowOff>
    </xdr:from>
    <xdr:to>
      <xdr:col>85</xdr:col>
      <xdr:colOff>177800</xdr:colOff>
      <xdr:row>37</xdr:row>
      <xdr:rowOff>141874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18701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21975</xdr:rowOff>
    </xdr:from>
    <xdr:to>
      <xdr:col>81</xdr:col>
      <xdr:colOff>101600</xdr:colOff>
      <xdr:row>37</xdr:row>
      <xdr:rowOff>123575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114702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65659</xdr:rowOff>
    </xdr:from>
    <xdr:to>
      <xdr:col>76</xdr:col>
      <xdr:colOff>165100</xdr:colOff>
      <xdr:row>37</xdr:row>
      <xdr:rowOff>167260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9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158386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98991</xdr:rowOff>
    </xdr:from>
    <xdr:to>
      <xdr:col>72</xdr:col>
      <xdr:colOff>38100</xdr:colOff>
      <xdr:row>38</xdr:row>
      <xdr:rowOff>29141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4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20268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98741</xdr:rowOff>
    </xdr:from>
    <xdr:to>
      <xdr:col>67</xdr:col>
      <xdr:colOff>101600</xdr:colOff>
      <xdr:row>38</xdr:row>
      <xdr:rowOff>28891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20017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154556</xdr:rowOff>
    </xdr:from>
    <xdr:to>
      <xdr:col>85</xdr:col>
      <xdr:colOff>127000</xdr:colOff>
      <xdr:row>58</xdr:row>
      <xdr:rowOff>70085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27206"/>
          <a:ext cx="838200" cy="8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70085</xdr:rowOff>
    </xdr:from>
    <xdr:to>
      <xdr:col>81</xdr:col>
      <xdr:colOff>50800</xdr:colOff>
      <xdr:row>58</xdr:row>
      <xdr:rowOff>94287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014185"/>
          <a:ext cx="889000" cy="2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24358</xdr:rowOff>
    </xdr:from>
    <xdr:to>
      <xdr:col>76</xdr:col>
      <xdr:colOff>114300</xdr:colOff>
      <xdr:row>58</xdr:row>
      <xdr:rowOff>94287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68458"/>
          <a:ext cx="889000" cy="6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46330</xdr:rowOff>
    </xdr:from>
    <xdr:to>
      <xdr:col>71</xdr:col>
      <xdr:colOff>177800</xdr:colOff>
      <xdr:row>58</xdr:row>
      <xdr:rowOff>24358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18980"/>
          <a:ext cx="889000" cy="1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103756</xdr:rowOff>
    </xdr:from>
    <xdr:to>
      <xdr:col>85</xdr:col>
      <xdr:colOff>177800</xdr:colOff>
      <xdr:row>58</xdr:row>
      <xdr:rowOff>33906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82183</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19285</xdr:rowOff>
    </xdr:from>
    <xdr:to>
      <xdr:col>81</xdr:col>
      <xdr:colOff>101600</xdr:colOff>
      <xdr:row>58</xdr:row>
      <xdr:rowOff>120885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112012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43487</xdr:rowOff>
    </xdr:from>
    <xdr:to>
      <xdr:col>76</xdr:col>
      <xdr:colOff>165100</xdr:colOff>
      <xdr:row>58</xdr:row>
      <xdr:rowOff>145087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8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136214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145008</xdr:rowOff>
    </xdr:from>
    <xdr:to>
      <xdr:col>72</xdr:col>
      <xdr:colOff>38100</xdr:colOff>
      <xdr:row>58</xdr:row>
      <xdr:rowOff>75158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66285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166980</xdr:rowOff>
    </xdr:from>
    <xdr:to>
      <xdr:col>67</xdr:col>
      <xdr:colOff>101600</xdr:colOff>
      <xdr:row>57</xdr:row>
      <xdr:rowOff>97130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113657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4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xdr:rowOff>
    </xdr:from>
    <xdr:to>
      <xdr:col>85</xdr:col>
      <xdr:colOff>127000</xdr:colOff>
      <xdr:row>98</xdr:row>
      <xdr:rowOff>5592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03622"/>
          <a:ext cx="8382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1522</xdr:rowOff>
    </xdr:from>
    <xdr:to>
      <xdr:col>81</xdr:col>
      <xdr:colOff>50800</xdr:colOff>
      <xdr:row>98</xdr:row>
      <xdr:rowOff>14286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03622"/>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14286</xdr:rowOff>
    </xdr:from>
    <xdr:to>
      <xdr:col>76</xdr:col>
      <xdr:colOff>114300</xdr:colOff>
      <xdr:row>98</xdr:row>
      <xdr:rowOff>21450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1638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21450</xdr:rowOff>
    </xdr:from>
    <xdr:to>
      <xdr:col>71</xdr:col>
      <xdr:colOff>177800</xdr:colOff>
      <xdr:row>98</xdr:row>
      <xdr:rowOff>29801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23550"/>
          <a:ext cx="889000" cy="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126242</xdr:rowOff>
    </xdr:from>
    <xdr:to>
      <xdr:col>85</xdr:col>
      <xdr:colOff>177800</xdr:colOff>
      <xdr:row>98</xdr:row>
      <xdr:rowOff>56392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104669</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122172</xdr:rowOff>
    </xdr:from>
    <xdr:to>
      <xdr:col>81</xdr:col>
      <xdr:colOff>101600</xdr:colOff>
      <xdr:row>98</xdr:row>
      <xdr:rowOff>52322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5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43449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134936</xdr:rowOff>
    </xdr:from>
    <xdr:to>
      <xdr:col>76</xdr:col>
      <xdr:colOff>165100</xdr:colOff>
      <xdr:row>98</xdr:row>
      <xdr:rowOff>65086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5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142100</xdr:rowOff>
    </xdr:from>
    <xdr:to>
      <xdr:col>72</xdr:col>
      <xdr:colOff>38100</xdr:colOff>
      <xdr:row>98</xdr:row>
      <xdr:rowOff>72250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63377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6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150451</xdr:rowOff>
    </xdr:from>
    <xdr:to>
      <xdr:col>67</xdr:col>
      <xdr:colOff>101600</xdr:colOff>
      <xdr:row>98</xdr:row>
      <xdr:rowOff>80601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71728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160147</xdr:rowOff>
    </xdr:from>
    <xdr:to>
      <xdr:col>116</xdr:col>
      <xdr:colOff>63500</xdr:colOff>
      <xdr:row>38</xdr:row>
      <xdr:rowOff>161163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1323300" y="6675247"/>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89679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604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160020</xdr:rowOff>
    </xdr:from>
    <xdr:to>
      <xdr:col>111</xdr:col>
      <xdr:colOff>177800</xdr:colOff>
      <xdr:row>38</xdr:row>
      <xdr:rowOff>161163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751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160020</xdr:rowOff>
    </xdr:from>
    <xdr:to>
      <xdr:col>107</xdr:col>
      <xdr:colOff>50800</xdr:colOff>
      <xdr:row>38</xdr:row>
      <xdr:rowOff>160274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19545300" y="667512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42816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2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160274</xdr:rowOff>
    </xdr:from>
    <xdr:to>
      <xdr:col>102</xdr:col>
      <xdr:colOff>114300</xdr:colOff>
      <xdr:row>39</xdr:row>
      <xdr:rowOff>3556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6675374"/>
          <a:ext cx="8890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109347</xdr:rowOff>
    </xdr:from>
    <xdr:to>
      <xdr:col>116</xdr:col>
      <xdr:colOff>114300</xdr:colOff>
      <xdr:row>39</xdr:row>
      <xdr:rowOff>39497</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68724</xdr:rowOff>
    </xdr:from>
    <xdr:ext cx="378565"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12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110363</xdr:rowOff>
    </xdr:from>
    <xdr:to>
      <xdr:col>112</xdr:col>
      <xdr:colOff>38100</xdr:colOff>
      <xdr:row>39</xdr:row>
      <xdr:rowOff>40513</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2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31640</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718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109220</xdr:rowOff>
    </xdr:from>
    <xdr:to>
      <xdr:col>107</xdr:col>
      <xdr:colOff>101600</xdr:colOff>
      <xdr:row>39</xdr:row>
      <xdr:rowOff>39370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55897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109474</xdr:rowOff>
    </xdr:from>
    <xdr:to>
      <xdr:col>102</xdr:col>
      <xdr:colOff>165100</xdr:colOff>
      <xdr:row>39</xdr:row>
      <xdr:rowOff>39624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30751</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717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124206</xdr:rowOff>
    </xdr:from>
    <xdr:to>
      <xdr:col>98</xdr:col>
      <xdr:colOff>38100</xdr:colOff>
      <xdr:row>39</xdr:row>
      <xdr:rowOff>54356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45483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73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・教育費は前年度と比べて増加しており、主にいこいの郷公園遊具更新及び照明設備の</a:t>
          </a:r>
          <a:r>
            <a:rPr lang="en-US" altLang="ja-JP"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LED</a:t>
          </a:r>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化事業に係る工事請負費の増加が要因である。。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・商工費は前年度から大幅に増加し、類似団体の平均を上回る水準となった。特に、「四国こんぴら歌舞伎大芝居公演」に係る委託料の増加が要因である。</a:t>
          </a:r>
        </a:p>
        <a:p>
          <a:pPr fontAlgn="t"/>
          <a:r>
            <a:rPr lang="ja-JP" altLang="en-US" sz="14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今後も状況を注視しつつ、地域の魅力向上に資する取組について、必要な投資の在り方を検討していく。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令和６年度においては、当初予算及び各補正予算における財源不足を補うために例年より多額の繰入を行ったことにより、財政調整基金積立金よりも取崩額が上回ったため、赤字が増加している。</a:t>
          </a:r>
        </a:p>
        <a:p>
          <a:r>
            <a:rPr kumimoji="1" lang="ja-JP" altLang="en-US" sz="1200">
              <a:latin typeface="ＭＳ ゴシック" pitchFamily="49" charset="-128"/>
              <a:ea typeface="ＭＳ ゴシック" pitchFamily="49" charset="-128"/>
            </a:rPr>
            <a:t>　今後予定されている町立小学校統廃合等の大型の施設整備事業の際には財源確保のために基金取崩しを行うことが想定されるが、基金残高には留意しつつ収支の均衡を図ることで効率的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香川県琴平町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全会計とも黒字であり、連結実質赤字比率は生じていない。</a:t>
          </a:r>
        </a:p>
        <a:p>
          <a:r>
            <a:rPr kumimoji="1" lang="ja-JP" altLang="en-US" sz="1400">
              <a:latin typeface="ＭＳ ゴシック" pitchFamily="49" charset="-128"/>
              <a:ea typeface="ＭＳ ゴシック" pitchFamily="49" charset="-128"/>
            </a:rPr>
            <a:t>　駐車場特別会計及び温泉事業会計以外においては一般会計からの繰入を行っているため、事業内容の見直し等により経費の削減に取り組むとともに、保険料や使用料の適正化の検討も行うことで、引き続き健全で持続可能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5878634</v>
      </c>
      <c r="BO4" s="436"/>
      <c r="BP4" s="436"/>
      <c r="BQ4" s="436"/>
      <c r="BR4" s="436"/>
      <c r="BS4" s="436"/>
      <c r="BT4" s="436"/>
      <c r="BU4" s="437"/>
      <c r="BV4" s="435">
        <v>4949532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6.1</v>
      </c>
      <c r="CU4" s="576"/>
      <c r="CV4" s="576"/>
      <c r="CW4" s="576"/>
      <c r="CX4" s="576"/>
      <c r="CY4" s="576"/>
      <c r="CZ4" s="576"/>
      <c r="DA4" s="577"/>
      <c r="DB4" s="575">
        <v>6.6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5666758</v>
      </c>
      <c r="BO5" s="407"/>
      <c r="BP5" s="407"/>
      <c r="BQ5" s="407"/>
      <c r="BR5" s="407"/>
      <c r="BS5" s="407"/>
      <c r="BT5" s="407"/>
      <c r="BU5" s="408"/>
      <c r="BV5" s="406">
        <v>4705269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88.7</v>
      </c>
      <c r="CU5" s="404"/>
      <c r="CV5" s="404"/>
      <c r="CW5" s="404"/>
      <c r="CX5" s="404"/>
      <c r="CY5" s="404"/>
      <c r="CZ5" s="404"/>
      <c r="DA5" s="405"/>
      <c r="DB5" s="403">
        <v>90.3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211876</v>
      </c>
      <c r="BO6" s="407"/>
      <c r="BP6" s="407"/>
      <c r="BQ6" s="407"/>
      <c r="BR6" s="407"/>
      <c r="BS6" s="407"/>
      <c r="BT6" s="407"/>
      <c r="BU6" s="408"/>
      <c r="BV6" s="406">
        <v>244263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88.9</v>
      </c>
      <c r="CU6" s="550"/>
      <c r="CV6" s="550"/>
      <c r="CW6" s="550"/>
      <c r="CX6" s="550"/>
      <c r="CY6" s="550"/>
      <c r="CZ6" s="550"/>
      <c r="DA6" s="551"/>
      <c r="DB6" s="549">
        <v>90.8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27868</v>
      </c>
      <c r="BO7" s="407"/>
      <c r="BP7" s="407"/>
      <c r="BQ7" s="407"/>
      <c r="BR7" s="407"/>
      <c r="BS7" s="407"/>
      <c r="BT7" s="407"/>
      <c r="BU7" s="408"/>
      <c r="BV7" s="406">
        <v>46690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3016230</v>
      </c>
      <c r="CU7" s="407"/>
      <c r="CV7" s="407"/>
      <c r="CW7" s="407"/>
      <c r="CX7" s="407"/>
      <c r="CY7" s="407"/>
      <c r="CZ7" s="407"/>
      <c r="DA7" s="408"/>
      <c r="DB7" s="406">
        <v>2972872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184008</v>
      </c>
      <c r="BO8" s="407"/>
      <c r="BP8" s="407"/>
      <c r="BQ8" s="407"/>
      <c r="BR8" s="407"/>
      <c r="BS8" s="407"/>
      <c r="BT8" s="407"/>
      <c r="BU8" s="408"/>
      <c r="BV8" s="406">
        <v>197573</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0.35</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8468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-13565</v>
      </c>
      <c r="BO9" s="407"/>
      <c r="BP9" s="407"/>
      <c r="BQ9" s="407"/>
      <c r="BR9" s="407"/>
      <c r="BS9" s="407"/>
      <c r="BT9" s="407"/>
      <c r="BU9" s="408"/>
      <c r="BV9" s="406">
        <v>-24906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9186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503</v>
      </c>
      <c r="BO10" s="407"/>
      <c r="BP10" s="407"/>
      <c r="BQ10" s="407"/>
      <c r="BR10" s="407"/>
      <c r="BS10" s="407"/>
      <c r="BT10" s="407"/>
      <c r="BU10" s="408"/>
      <c r="BV10" s="406">
        <v>21</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8140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215580</v>
      </c>
      <c r="BO12" s="407"/>
      <c r="BP12" s="407"/>
      <c r="BQ12" s="407"/>
      <c r="BR12" s="407"/>
      <c r="BS12" s="407"/>
      <c r="BT12" s="407"/>
      <c r="BU12" s="408"/>
      <c r="BV12" s="406">
        <v>105849</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7848</v>
      </c>
      <c r="S13" s="494"/>
      <c r="T13" s="494"/>
      <c r="U13" s="494"/>
      <c r="V13" s="495"/>
      <c r="W13" s="496" t="s">
        <v>131</v>
      </c>
      <c r="X13" s="392"/>
      <c r="Y13" s="392"/>
      <c r="Z13" s="392"/>
      <c r="AA13" s="392"/>
      <c r="AB13" s="393"/>
      <c r="AC13" s="359">
        <v>200</v>
      </c>
      <c r="AD13" s="360"/>
      <c r="AE13" s="360"/>
      <c r="AF13" s="360"/>
      <c r="AG13" s="361"/>
      <c r="AH13" s="359">
        <v>269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-228642</v>
      </c>
      <c r="BO13" s="407"/>
      <c r="BP13" s="407"/>
      <c r="BQ13" s="407"/>
      <c r="BR13" s="407"/>
      <c r="BS13" s="407"/>
      <c r="BT13" s="407"/>
      <c r="BU13" s="408"/>
      <c r="BV13" s="406">
        <v>-130734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8294</v>
      </c>
      <c r="S14" s="494"/>
      <c r="T14" s="494"/>
      <c r="U14" s="494"/>
      <c r="V14" s="495"/>
      <c r="W14" s="497"/>
      <c r="X14" s="395"/>
      <c r="Y14" s="395"/>
      <c r="Z14" s="395"/>
      <c r="AA14" s="395"/>
      <c r="AB14" s="396"/>
      <c r="AC14" s="486">
        <v>5</v>
      </c>
      <c r="AD14" s="487"/>
      <c r="AE14" s="487"/>
      <c r="AF14" s="487"/>
      <c r="AG14" s="488"/>
      <c r="AH14" s="486">
        <v>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9.8000000000000007</v>
      </c>
      <c r="CU14" s="504"/>
      <c r="CV14" s="504"/>
      <c r="CW14" s="504"/>
      <c r="CX14" s="504"/>
      <c r="CY14" s="504"/>
      <c r="CZ14" s="504"/>
      <c r="DA14" s="505"/>
      <c r="DB14" s="503">
        <v>13.5</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8025</v>
      </c>
      <c r="S15" s="494"/>
      <c r="T15" s="494"/>
      <c r="U15" s="494"/>
      <c r="V15" s="495"/>
      <c r="W15" s="496" t="s">
        <v>137</v>
      </c>
      <c r="X15" s="392"/>
      <c r="Y15" s="392"/>
      <c r="Z15" s="392"/>
      <c r="AA15" s="392"/>
      <c r="AB15" s="393"/>
      <c r="AC15" s="359">
        <v>1017</v>
      </c>
      <c r="AD15" s="360"/>
      <c r="AE15" s="360"/>
      <c r="AF15" s="360"/>
      <c r="AG15" s="361"/>
      <c r="AH15" s="359">
        <v>990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945827</v>
      </c>
      <c r="BO15" s="436"/>
      <c r="BP15" s="436"/>
      <c r="BQ15" s="436"/>
      <c r="BR15" s="436"/>
      <c r="BS15" s="436"/>
      <c r="BT15" s="436"/>
      <c r="BU15" s="437"/>
      <c r="BV15" s="435">
        <v>943798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25.3</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2764940</v>
      </c>
      <c r="BO16" s="407"/>
      <c r="BP16" s="407"/>
      <c r="BQ16" s="407"/>
      <c r="BR16" s="407"/>
      <c r="BS16" s="407"/>
      <c r="BT16" s="407"/>
      <c r="BU16" s="408"/>
      <c r="BV16" s="406">
        <v>2707721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2804</v>
      </c>
      <c r="AD17" s="360"/>
      <c r="AE17" s="360"/>
      <c r="AF17" s="360"/>
      <c r="AG17" s="361"/>
      <c r="AH17" s="359">
        <v>3107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1189084</v>
      </c>
      <c r="BO17" s="407"/>
      <c r="BP17" s="407"/>
      <c r="BQ17" s="407"/>
      <c r="BR17" s="407"/>
      <c r="BS17" s="407"/>
      <c r="BT17" s="407"/>
      <c r="BU17" s="408"/>
      <c r="BV17" s="406">
        <v>1186500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8.4700000000000006</v>
      </c>
      <c r="M18" s="459"/>
      <c r="N18" s="459"/>
      <c r="O18" s="459"/>
      <c r="P18" s="459"/>
      <c r="Q18" s="459"/>
      <c r="R18" s="460"/>
      <c r="S18" s="460"/>
      <c r="T18" s="460"/>
      <c r="U18" s="460"/>
      <c r="V18" s="461"/>
      <c r="W18" s="477"/>
      <c r="X18" s="478"/>
      <c r="Y18" s="478"/>
      <c r="Z18" s="478"/>
      <c r="AA18" s="478"/>
      <c r="AB18" s="502"/>
      <c r="AC18" s="376">
        <v>69.7</v>
      </c>
      <c r="AD18" s="377"/>
      <c r="AE18" s="377"/>
      <c r="AF18" s="377"/>
      <c r="AG18" s="462"/>
      <c r="AH18" s="376">
        <v>71.2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2767097</v>
      </c>
      <c r="BO18" s="407"/>
      <c r="BP18" s="407"/>
      <c r="BQ18" s="407"/>
      <c r="BR18" s="407"/>
      <c r="BS18" s="407"/>
      <c r="BT18" s="407"/>
      <c r="BU18" s="408"/>
      <c r="BV18" s="406">
        <v>2754456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3938563</v>
      </c>
      <c r="BO19" s="407"/>
      <c r="BP19" s="407"/>
      <c r="BQ19" s="407"/>
      <c r="BR19" s="407"/>
      <c r="BS19" s="407"/>
      <c r="BT19" s="407"/>
      <c r="BU19" s="408"/>
      <c r="BV19" s="406">
        <v>3844198</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3675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4703260</v>
      </c>
      <c r="BO22" s="436"/>
      <c r="BP22" s="436"/>
      <c r="BQ22" s="436"/>
      <c r="BR22" s="436"/>
      <c r="BS22" s="436"/>
      <c r="BT22" s="436"/>
      <c r="BU22" s="437"/>
      <c r="BV22" s="435">
        <v>4852554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4391554</v>
      </c>
      <c r="BO23" s="407"/>
      <c r="BP23" s="407"/>
      <c r="BQ23" s="407"/>
      <c r="BR23" s="407"/>
      <c r="BS23" s="407"/>
      <c r="BT23" s="407"/>
      <c r="BU23" s="408"/>
      <c r="BV23" s="406">
        <v>4546598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113</v>
      </c>
      <c r="AI24" s="360"/>
      <c r="AJ24" s="360"/>
      <c r="AK24" s="360"/>
      <c r="AL24" s="361"/>
      <c r="AM24" s="359">
        <v>322389</v>
      </c>
      <c r="AN24" s="360"/>
      <c r="AO24" s="360"/>
      <c r="AP24" s="360"/>
      <c r="AQ24" s="360"/>
      <c r="AR24" s="361"/>
      <c r="AS24" s="359">
        <v>2853</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3254354</v>
      </c>
      <c r="BO24" s="407"/>
      <c r="BP24" s="407"/>
      <c r="BQ24" s="407"/>
      <c r="BR24" s="407"/>
      <c r="BS24" s="407"/>
      <c r="BT24" s="407"/>
      <c r="BU24" s="408"/>
      <c r="BV24" s="406">
        <v>3233192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5760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584038</v>
      </c>
      <c r="BO25" s="436"/>
      <c r="BP25" s="436"/>
      <c r="BQ25" s="436"/>
      <c r="BR25" s="436"/>
      <c r="BS25" s="436"/>
      <c r="BT25" s="436"/>
      <c r="BU25" s="437"/>
      <c r="BV25" s="435">
        <v>641428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5200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22880</v>
      </c>
      <c r="AN26" s="360"/>
      <c r="AO26" s="360"/>
      <c r="AP26" s="360"/>
      <c r="AQ26" s="360"/>
      <c r="AR26" s="361"/>
      <c r="AS26" s="359">
        <v>2860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18589</v>
      </c>
      <c r="BO26" s="407"/>
      <c r="BP26" s="407"/>
      <c r="BQ26" s="407"/>
      <c r="BR26" s="407"/>
      <c r="BS26" s="407"/>
      <c r="BT26" s="407"/>
      <c r="BU26" s="408"/>
      <c r="BV26" s="406">
        <v>18700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3290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130424</v>
      </c>
      <c r="BO27" s="441"/>
      <c r="BP27" s="441"/>
      <c r="BQ27" s="441"/>
      <c r="BR27" s="441"/>
      <c r="BS27" s="441"/>
      <c r="BT27" s="441"/>
      <c r="BU27" s="442"/>
      <c r="BV27" s="440">
        <v>130424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2860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843233</v>
      </c>
      <c r="BO28" s="436"/>
      <c r="BP28" s="436"/>
      <c r="BQ28" s="436"/>
      <c r="BR28" s="436"/>
      <c r="BS28" s="436"/>
      <c r="BT28" s="436"/>
      <c r="BU28" s="437"/>
      <c r="BV28" s="435">
        <v>938310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8</v>
      </c>
      <c r="M29" s="360"/>
      <c r="N29" s="360"/>
      <c r="O29" s="360"/>
      <c r="P29" s="361"/>
      <c r="Q29" s="359">
        <v>2700</v>
      </c>
      <c r="R29" s="360"/>
      <c r="S29" s="360"/>
      <c r="T29" s="360"/>
      <c r="U29" s="360"/>
      <c r="V29" s="361"/>
      <c r="W29" s="450"/>
      <c r="X29" s="451"/>
      <c r="Y29" s="452"/>
      <c r="Z29" s="362" t="s">
        <v>178</v>
      </c>
      <c r="AA29" s="363"/>
      <c r="AB29" s="363"/>
      <c r="AC29" s="363"/>
      <c r="AD29" s="363"/>
      <c r="AE29" s="363"/>
      <c r="AF29" s="363"/>
      <c r="AG29" s="364"/>
      <c r="AH29" s="359">
        <v>114</v>
      </c>
      <c r="AI29" s="360"/>
      <c r="AJ29" s="360"/>
      <c r="AK29" s="360"/>
      <c r="AL29" s="361"/>
      <c r="AM29" s="359">
        <v>326349</v>
      </c>
      <c r="AN29" s="360"/>
      <c r="AO29" s="360"/>
      <c r="AP29" s="360"/>
      <c r="AQ29" s="360"/>
      <c r="AR29" s="361"/>
      <c r="AS29" s="359">
        <v>2863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56057</v>
      </c>
      <c r="BO29" s="407"/>
      <c r="BP29" s="407"/>
      <c r="BQ29" s="407"/>
      <c r="BR29" s="407"/>
      <c r="BS29" s="407"/>
      <c r="BT29" s="407"/>
      <c r="BU29" s="408"/>
      <c r="BV29" s="406">
        <v>38967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615473</v>
      </c>
      <c r="BO30" s="441"/>
      <c r="BP30" s="441"/>
      <c r="BQ30" s="441"/>
      <c r="BR30" s="441"/>
      <c r="BS30" s="441"/>
      <c r="BT30" s="441"/>
      <c r="BU30" s="442"/>
      <c r="BV30" s="440">
        <v>540604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公共下水道事業会計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仲多度南部消防組合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温泉事業特別会計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駐車場特別会計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香川県市町総合事務組合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香川県後期高齢者医療広域連合（一般会計）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香川県後期高齢者医療広域連合（後期高齢者医療事業）</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香川県中部ボートレース事業組合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中讃広域行政事務組合（一般会計）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中讃広域行政事務組合（仲善クリーンセンター）</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中讃広域行政事務組合（瀬戸グリーンセンター）</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中讃広域行政事務組合（クリントピア丸亀）</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まんのう町外二ヶ市町(十郷地区)山林組合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o5suqK9smMAdj552YX5RbLTq2Lkne42LNwK5Se5bAjCwu6+6spsD0dEb2pKDcTQHlKTMpYo7JieYjFoqg88ZQg==" saltValue="eOtUhOyHrMHAzLyz3gCV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7" t="s">
        <v>535</v>
      </c>
      <c r="D34" s="1137"/>
      <c r="E34" s="1138"/>
      <c r="F34" s="32">
        <v>4.12</v>
      </c>
      <c r="G34" s="33">
        <v>10.8</v>
      </c>
      <c r="H34" s="33">
        <v>7.49</v>
      </c>
      <c r="I34" s="33">
        <v>6.61</v>
      </c>
      <c r="J34" s="34">
        <v>6.06</v>
      </c>
      <c r="K34" s="22"/>
      <c r="L34" s="22"/>
      <c r="M34" s="22"/>
      <c r="N34" s="22"/>
      <c r="O34" s="22"/>
      <c r="P34" s="22"/>
    </row>
    <row r="35" spans="1:16" ht="39" customHeight="1" x14ac:dyDescent="0.15">
      <c r="A35" s="22"/>
      <c r="B35" s="35"/>
      <c r="C35" s="1133" t="s">
        <v>536</v>
      </c>
      <c r="D35" s="1133"/>
      <c r="E35" s="1134"/>
      <c r="F35" s="36">
        <v>1.02</v>
      </c>
      <c r="G35" s="37">
        <v>1.06</v>
      </c>
      <c r="H35" s="37">
        <v>2</v>
      </c>
      <c r="I35" s="37">
        <v>2.06</v>
      </c>
      <c r="J35" s="38">
        <v>3.43</v>
      </c>
      <c r="K35" s="22"/>
      <c r="L35" s="22"/>
      <c r="M35" s="22"/>
      <c r="N35" s="22"/>
      <c r="O35" s="22"/>
      <c r="P35" s="22"/>
    </row>
    <row r="36" spans="1:16" ht="39" customHeight="1" x14ac:dyDescent="0.15">
      <c r="A36" s="22"/>
      <c r="B36" s="35"/>
      <c r="C36" s="1133" t="s">
        <v>537</v>
      </c>
      <c r="D36" s="1133"/>
      <c r="E36" s="1134"/>
      <c r="F36" s="36">
        <v>1.01</v>
      </c>
      <c r="G36" s="37">
        <v>0.67</v>
      </c>
      <c r="H36" s="37">
        <v>0.7</v>
      </c>
      <c r="I36" s="37">
        <v>0.63</v>
      </c>
      <c r="J36" s="38">
        <v>0.67</v>
      </c>
      <c r="K36" s="22"/>
      <c r="L36" s="22"/>
      <c r="M36" s="22"/>
      <c r="N36" s="22"/>
      <c r="O36" s="22"/>
      <c r="P36" s="22"/>
    </row>
    <row r="37" spans="1:16" ht="39" customHeight="1" x14ac:dyDescent="0.15">
      <c r="A37" s="22"/>
      <c r="B37" s="35"/>
      <c r="C37" s="1133" t="s">
        <v>538</v>
      </c>
      <c r="D37" s="1133"/>
      <c r="E37" s="1134"/>
      <c r="F37" s="36" t="s">
        <v>487</v>
      </c>
      <c r="G37" s="37" t="s">
        <v>487</v>
      </c>
      <c r="H37" s="37" t="s">
        <v>487</v>
      </c>
      <c r="I37" s="37" t="s">
        <v>487</v>
      </c>
      <c r="J37" s="38">
        <v>0.1</v>
      </c>
      <c r="K37" s="22"/>
      <c r="L37" s="22"/>
      <c r="M37" s="22"/>
      <c r="N37" s="22"/>
      <c r="O37" s="22"/>
      <c r="P37" s="22"/>
    </row>
    <row r="38" spans="1:16" ht="39" customHeight="1" x14ac:dyDescent="0.15">
      <c r="A38" s="22"/>
      <c r="B38" s="35"/>
      <c r="C38" s="1133" t="s">
        <v>539</v>
      </c>
      <c r="D38" s="1133"/>
      <c r="E38" s="1134"/>
      <c r="F38" s="36">
        <v>0.04</v>
      </c>
      <c r="G38" s="37">
        <v>0.02</v>
      </c>
      <c r="H38" s="37">
        <v>0.08</v>
      </c>
      <c r="I38" s="37">
        <v>7.0000000000000007E-2</v>
      </c>
      <c r="J38" s="38">
        <v>0.05</v>
      </c>
      <c r="K38" s="22"/>
      <c r="L38" s="22"/>
      <c r="M38" s="22"/>
      <c r="N38" s="22"/>
      <c r="O38" s="22"/>
      <c r="P38" s="22"/>
    </row>
    <row r="39" spans="1:16" ht="39" customHeight="1" x14ac:dyDescent="0.15">
      <c r="A39" s="22"/>
      <c r="B39" s="35"/>
      <c r="C39" s="1133" t="s">
        <v>540</v>
      </c>
      <c r="D39" s="1133"/>
      <c r="E39" s="1134"/>
      <c r="F39" s="36">
        <v>0.04</v>
      </c>
      <c r="G39" s="37">
        <v>0.04</v>
      </c>
      <c r="H39" s="37">
        <v>0.02</v>
      </c>
      <c r="I39" s="37">
        <v>0.03</v>
      </c>
      <c r="J39" s="38">
        <v>0.04</v>
      </c>
      <c r="K39" s="22"/>
      <c r="L39" s="22"/>
      <c r="M39" s="22"/>
      <c r="N39" s="22"/>
      <c r="O39" s="22"/>
      <c r="P39" s="22"/>
    </row>
    <row r="40" spans="1:16" ht="39" customHeight="1" x14ac:dyDescent="0.15">
      <c r="A40" s="22"/>
      <c r="B40" s="35"/>
      <c r="C40" s="1133" t="s">
        <v>541</v>
      </c>
      <c r="D40" s="1133"/>
      <c r="E40" s="1134"/>
      <c r="F40" s="36">
        <v>0.05</v>
      </c>
      <c r="G40" s="37">
        <v>0.04</v>
      </c>
      <c r="H40" s="37">
        <v>0.01</v>
      </c>
      <c r="I40" s="37">
        <v>0.01</v>
      </c>
      <c r="J40" s="38">
        <v>0</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542</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543</v>
      </c>
      <c r="D43" s="1135"/>
      <c r="E43" s="1136"/>
      <c r="F43" s="41">
        <v>0.2</v>
      </c>
      <c r="G43" s="42">
        <v>0.52</v>
      </c>
      <c r="H43" s="42">
        <v>0.78</v>
      </c>
      <c r="I43" s="42">
        <v>0.91</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gyxgX2aDip0PzlPJylbUFIVdBONTKZRxPipFE9DSv5f73iuif+p+59OAwp6nmbIjEdbZ+aq4/kvW24haw9FHA==" saltValue="w12ANrEsKD5q1yKxGutP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424</v>
      </c>
      <c r="L45" s="58">
        <v>445</v>
      </c>
      <c r="M45" s="58">
        <v>463</v>
      </c>
      <c r="N45" s="58">
        <v>501</v>
      </c>
      <c r="O45" s="59">
        <v>478</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487</v>
      </c>
      <c r="L46" s="62" t="s">
        <v>487</v>
      </c>
      <c r="M46" s="62" t="s">
        <v>487</v>
      </c>
      <c r="N46" s="62" t="s">
        <v>487</v>
      </c>
      <c r="O46" s="63" t="s">
        <v>487</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487</v>
      </c>
      <c r="L47" s="62" t="s">
        <v>487</v>
      </c>
      <c r="M47" s="62" t="s">
        <v>487</v>
      </c>
      <c r="N47" s="62" t="s">
        <v>487</v>
      </c>
      <c r="O47" s="63" t="s">
        <v>487</v>
      </c>
      <c r="P47" s="46"/>
      <c r="Q47" s="46"/>
      <c r="R47" s="46"/>
      <c r="S47" s="46"/>
      <c r="T47" s="46"/>
      <c r="U47" s="46"/>
    </row>
    <row r="48" spans="1:21" ht="30.75" customHeight="1" x14ac:dyDescent="0.15">
      <c r="A48" s="46"/>
      <c r="B48" s="1164"/>
      <c r="C48" s="1165"/>
      <c r="D48" s="60"/>
      <c r="E48" s="1141" t="s">
        <v>13</v>
      </c>
      <c r="F48" s="1141"/>
      <c r="G48" s="1141"/>
      <c r="H48" s="1141"/>
      <c r="I48" s="1141"/>
      <c r="J48" s="1142"/>
      <c r="K48" s="61">
        <v>79</v>
      </c>
      <c r="L48" s="62">
        <v>77</v>
      </c>
      <c r="M48" s="62">
        <v>69</v>
      </c>
      <c r="N48" s="62">
        <v>81</v>
      </c>
      <c r="O48" s="63">
        <v>43</v>
      </c>
      <c r="P48" s="46"/>
      <c r="Q48" s="46"/>
      <c r="R48" s="46"/>
      <c r="S48" s="46"/>
      <c r="T48" s="46"/>
      <c r="U48" s="46"/>
    </row>
    <row r="49" spans="1:21" ht="30.75" customHeight="1" x14ac:dyDescent="0.15">
      <c r="A49" s="46"/>
      <c r="B49" s="1164"/>
      <c r="C49" s="1165"/>
      <c r="D49" s="60"/>
      <c r="E49" s="1141" t="s">
        <v>14</v>
      </c>
      <c r="F49" s="1141"/>
      <c r="G49" s="1141"/>
      <c r="H49" s="1141"/>
      <c r="I49" s="1141"/>
      <c r="J49" s="1142"/>
      <c r="K49" s="61">
        <v>13</v>
      </c>
      <c r="L49" s="62">
        <v>13</v>
      </c>
      <c r="M49" s="62">
        <v>13</v>
      </c>
      <c r="N49" s="62">
        <v>19</v>
      </c>
      <c r="O49" s="63">
        <v>7</v>
      </c>
      <c r="P49" s="46"/>
      <c r="Q49" s="46"/>
      <c r="R49" s="46"/>
      <c r="S49" s="46"/>
      <c r="T49" s="46"/>
      <c r="U49" s="46"/>
    </row>
    <row r="50" spans="1:21" ht="30.75" customHeight="1" x14ac:dyDescent="0.15">
      <c r="A50" s="46"/>
      <c r="B50" s="1164"/>
      <c r="C50" s="1165"/>
      <c r="D50" s="60"/>
      <c r="E50" s="1141" t="s">
        <v>15</v>
      </c>
      <c r="F50" s="1141"/>
      <c r="G50" s="1141"/>
      <c r="H50" s="1141"/>
      <c r="I50" s="1141"/>
      <c r="J50" s="1142"/>
      <c r="K50" s="61">
        <v>9</v>
      </c>
      <c r="L50" s="62">
        <v>9</v>
      </c>
      <c r="M50" s="62">
        <v>18</v>
      </c>
      <c r="N50" s="62">
        <v>27</v>
      </c>
      <c r="O50" s="63">
        <v>27</v>
      </c>
      <c r="P50" s="46"/>
      <c r="Q50" s="46"/>
      <c r="R50" s="46"/>
      <c r="S50" s="46"/>
      <c r="T50" s="46"/>
      <c r="U50" s="46"/>
    </row>
    <row r="51" spans="1:21" ht="30.75" customHeight="1" x14ac:dyDescent="0.15">
      <c r="A51" s="46"/>
      <c r="B51" s="1166"/>
      <c r="C51" s="1167"/>
      <c r="D51" s="64"/>
      <c r="E51" s="1141" t="s">
        <v>16</v>
      </c>
      <c r="F51" s="1141"/>
      <c r="G51" s="1141"/>
      <c r="H51" s="1141"/>
      <c r="I51" s="1141"/>
      <c r="J51" s="1142"/>
      <c r="K51" s="61">
        <v>0</v>
      </c>
      <c r="L51" s="62" t="s">
        <v>487</v>
      </c>
      <c r="M51" s="62" t="s">
        <v>487</v>
      </c>
      <c r="N51" s="62" t="s">
        <v>487</v>
      </c>
      <c r="O51" s="63" t="s">
        <v>487</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345</v>
      </c>
      <c r="L52" s="62">
        <v>357</v>
      </c>
      <c r="M52" s="62">
        <v>364</v>
      </c>
      <c r="N52" s="62">
        <v>379</v>
      </c>
      <c r="O52" s="63">
        <v>363</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180</v>
      </c>
      <c r="L53" s="67">
        <v>187</v>
      </c>
      <c r="M53" s="67">
        <v>199</v>
      </c>
      <c r="N53" s="67">
        <v>249</v>
      </c>
      <c r="O53" s="68">
        <v>192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PDJ2uCZE8omfJgDbBWZsPLSnudyjil+dSDBFm/XJVYGEY7oAj83ampRbTqOUVA8RkoDy54FSSYw5baWOR4mA==" saltValue="NDp5NZHcXWcgYNfNmAN2h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2" t="s">
        <v>30</v>
      </c>
      <c r="C41" s="1183"/>
      <c r="D41" s="103"/>
      <c r="E41" s="1184" t="s">
        <v>31</v>
      </c>
      <c r="F41" s="1184"/>
      <c r="G41" s="1184"/>
      <c r="H41" s="1185"/>
      <c r="I41" s="330">
        <v>5475</v>
      </c>
      <c r="J41" s="331">
        <v>5392</v>
      </c>
      <c r="K41" s="331">
        <v>5137</v>
      </c>
      <c r="L41" s="331">
        <v>4853</v>
      </c>
      <c r="M41" s="332">
        <v>4703</v>
      </c>
    </row>
    <row r="42" spans="2:13" ht="27.75" customHeight="1" x14ac:dyDescent="0.15">
      <c r="B42" s="1172"/>
      <c r="C42" s="1173"/>
      <c r="D42" s="104"/>
      <c r="E42" s="1176" t="s">
        <v>32</v>
      </c>
      <c r="F42" s="1176"/>
      <c r="G42" s="1176"/>
      <c r="H42" s="1177"/>
      <c r="I42" s="333">
        <v>340</v>
      </c>
      <c r="J42" s="334">
        <v>331</v>
      </c>
      <c r="K42" s="334">
        <v>313</v>
      </c>
      <c r="L42" s="334">
        <v>286</v>
      </c>
      <c r="M42" s="335">
        <v>258</v>
      </c>
    </row>
    <row r="43" spans="2:13" ht="27.75" customHeight="1" x14ac:dyDescent="0.15">
      <c r="B43" s="1172"/>
      <c r="C43" s="1173"/>
      <c r="D43" s="104"/>
      <c r="E43" s="1176" t="s">
        <v>33</v>
      </c>
      <c r="F43" s="1176"/>
      <c r="G43" s="1176"/>
      <c r="H43" s="1177"/>
      <c r="I43" s="333">
        <v>853</v>
      </c>
      <c r="J43" s="334">
        <v>822</v>
      </c>
      <c r="K43" s="334">
        <v>787</v>
      </c>
      <c r="L43" s="334">
        <v>799</v>
      </c>
      <c r="M43" s="335">
        <v>683</v>
      </c>
    </row>
    <row r="44" spans="2:13" ht="27.75" customHeight="1" x14ac:dyDescent="0.15">
      <c r="B44" s="1172"/>
      <c r="C44" s="1173"/>
      <c r="D44" s="104"/>
      <c r="E44" s="1176" t="s">
        <v>34</v>
      </c>
      <c r="F44" s="1176"/>
      <c r="G44" s="1176"/>
      <c r="H44" s="1177"/>
      <c r="I44" s="333">
        <v>60</v>
      </c>
      <c r="J44" s="334">
        <v>47</v>
      </c>
      <c r="K44" s="334">
        <v>36</v>
      </c>
      <c r="L44" s="334">
        <v>26</v>
      </c>
      <c r="M44" s="335">
        <v>17</v>
      </c>
    </row>
    <row r="45" spans="2:13" ht="27.75" customHeight="1" x14ac:dyDescent="0.15">
      <c r="B45" s="1172"/>
      <c r="C45" s="1173"/>
      <c r="D45" s="104"/>
      <c r="E45" s="1176" t="s">
        <v>35</v>
      </c>
      <c r="F45" s="1176"/>
      <c r="G45" s="1176"/>
      <c r="H45" s="1177"/>
      <c r="I45" s="333">
        <v>771</v>
      </c>
      <c r="J45" s="334">
        <v>748</v>
      </c>
      <c r="K45" s="334">
        <v>684</v>
      </c>
      <c r="L45" s="334">
        <v>653</v>
      </c>
      <c r="M45" s="335">
        <v>712</v>
      </c>
    </row>
    <row r="46" spans="2:13" ht="27.75" customHeight="1" x14ac:dyDescent="0.15">
      <c r="B46" s="1172"/>
      <c r="C46" s="1173"/>
      <c r="D46" s="105"/>
      <c r="E46" s="1176" t="s">
        <v>36</v>
      </c>
      <c r="F46" s="1176"/>
      <c r="G46" s="1176"/>
      <c r="H46" s="1177"/>
      <c r="I46" s="333" t="s">
        <v>487</v>
      </c>
      <c r="J46" s="334" t="s">
        <v>487</v>
      </c>
      <c r="K46" s="334" t="s">
        <v>487</v>
      </c>
      <c r="L46" s="334" t="s">
        <v>487</v>
      </c>
      <c r="M46" s="335" t="s">
        <v>487</v>
      </c>
    </row>
    <row r="47" spans="2:13" ht="27.75" customHeight="1" x14ac:dyDescent="0.15">
      <c r="B47" s="1172"/>
      <c r="C47" s="1173"/>
      <c r="D47" s="106"/>
      <c r="E47" s="1186" t="s">
        <v>37</v>
      </c>
      <c r="F47" s="1187"/>
      <c r="G47" s="1187"/>
      <c r="H47" s="1188"/>
      <c r="I47" s="333" t="s">
        <v>487</v>
      </c>
      <c r="J47" s="334" t="s">
        <v>487</v>
      </c>
      <c r="K47" s="334" t="s">
        <v>487</v>
      </c>
      <c r="L47" s="334" t="s">
        <v>487</v>
      </c>
      <c r="M47" s="335" t="s">
        <v>487</v>
      </c>
    </row>
    <row r="48" spans="2:13" ht="27.75" customHeight="1" x14ac:dyDescent="0.15">
      <c r="B48" s="1172"/>
      <c r="C48" s="1173"/>
      <c r="D48" s="104"/>
      <c r="E48" s="1176" t="s">
        <v>38</v>
      </c>
      <c r="F48" s="1176"/>
      <c r="G48" s="1176"/>
      <c r="H48" s="1177"/>
      <c r="I48" s="333" t="s">
        <v>487</v>
      </c>
      <c r="J48" s="334" t="s">
        <v>487</v>
      </c>
      <c r="K48" s="334" t="s">
        <v>487</v>
      </c>
      <c r="L48" s="334" t="s">
        <v>487</v>
      </c>
      <c r="M48" s="335" t="s">
        <v>487</v>
      </c>
    </row>
    <row r="49" spans="2:13" ht="27.75" customHeight="1" x14ac:dyDescent="0.15">
      <c r="B49" s="1174"/>
      <c r="C49" s="1175"/>
      <c r="D49" s="104"/>
      <c r="E49" s="1176" t="s">
        <v>39</v>
      </c>
      <c r="F49" s="1176"/>
      <c r="G49" s="1176"/>
      <c r="H49" s="1177"/>
      <c r="I49" s="333" t="s">
        <v>487</v>
      </c>
      <c r="J49" s="334" t="s">
        <v>487</v>
      </c>
      <c r="K49" s="334" t="s">
        <v>487</v>
      </c>
      <c r="L49" s="334" t="s">
        <v>487</v>
      </c>
      <c r="M49" s="335" t="s">
        <v>487</v>
      </c>
    </row>
    <row r="50" spans="2:13" ht="27.75" customHeight="1" x14ac:dyDescent="0.15">
      <c r="B50" s="1170" t="s">
        <v>40</v>
      </c>
      <c r="C50" s="1171"/>
      <c r="D50" s="107"/>
      <c r="E50" s="1176" t="s">
        <v>41</v>
      </c>
      <c r="F50" s="1176"/>
      <c r="G50" s="1176"/>
      <c r="H50" s="1177"/>
      <c r="I50" s="333">
        <v>1664</v>
      </c>
      <c r="J50" s="334">
        <v>1822</v>
      </c>
      <c r="K50" s="334">
        <v>2076</v>
      </c>
      <c r="L50" s="334">
        <v>2049</v>
      </c>
      <c r="M50" s="335">
        <v>2070</v>
      </c>
    </row>
    <row r="51" spans="2:13" ht="27.75" customHeight="1" x14ac:dyDescent="0.15">
      <c r="B51" s="1172"/>
      <c r="C51" s="1173"/>
      <c r="D51" s="104"/>
      <c r="E51" s="1176" t="s">
        <v>42</v>
      </c>
      <c r="F51" s="1176"/>
      <c r="G51" s="1176"/>
      <c r="H51" s="1177"/>
      <c r="I51" s="333">
        <v>78</v>
      </c>
      <c r="J51" s="334">
        <v>63</v>
      </c>
      <c r="K51" s="334">
        <v>53</v>
      </c>
      <c r="L51" s="334">
        <v>45</v>
      </c>
      <c r="M51" s="335">
        <v>36</v>
      </c>
    </row>
    <row r="52" spans="2:13" ht="27.75" customHeight="1" x14ac:dyDescent="0.15">
      <c r="B52" s="1174"/>
      <c r="C52" s="1175"/>
      <c r="D52" s="104"/>
      <c r="E52" s="1176" t="s">
        <v>43</v>
      </c>
      <c r="F52" s="1176"/>
      <c r="G52" s="1176"/>
      <c r="H52" s="1177"/>
      <c r="I52" s="333">
        <v>4491</v>
      </c>
      <c r="J52" s="334">
        <v>4515</v>
      </c>
      <c r="K52" s="334">
        <v>4350</v>
      </c>
      <c r="L52" s="334">
        <v>4170</v>
      </c>
      <c r="M52" s="335">
        <v>4004</v>
      </c>
    </row>
    <row r="53" spans="2:13" ht="27.75" customHeight="1" thickBot="1" x14ac:dyDescent="0.2">
      <c r="B53" s="1178" t="s">
        <v>19</v>
      </c>
      <c r="C53" s="1179"/>
      <c r="D53" s="108"/>
      <c r="E53" s="1180" t="s">
        <v>44</v>
      </c>
      <c r="F53" s="1180"/>
      <c r="G53" s="1180"/>
      <c r="H53" s="1181"/>
      <c r="I53" s="336">
        <v>1265</v>
      </c>
      <c r="J53" s="337">
        <v>940</v>
      </c>
      <c r="K53" s="337">
        <v>478</v>
      </c>
      <c r="L53" s="337">
        <v>352</v>
      </c>
      <c r="M53" s="338">
        <v>263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x8/0AttpFuQHRDh8/qtJfCvYc0UJjj63bFc2UQ4pdM+nTimKdW1NoONS98YEHpmEy1r4k48mF15t56BobL1VA==" saltValue="A2ytcd4RPm/4/4042BUH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7" t="s">
        <v>46</v>
      </c>
      <c r="D55" s="1197"/>
      <c r="E55" s="1198"/>
      <c r="F55" s="339">
        <v>894</v>
      </c>
      <c r="G55" s="339">
        <v>938</v>
      </c>
      <c r="H55" s="340">
        <v>843</v>
      </c>
    </row>
    <row r="56" spans="2:8" ht="52.5" customHeight="1" x14ac:dyDescent="0.15">
      <c r="B56" s="120"/>
      <c r="C56" s="1199" t="s">
        <v>47</v>
      </c>
      <c r="D56" s="1199"/>
      <c r="E56" s="1200"/>
      <c r="F56" s="341">
        <v>39</v>
      </c>
      <c r="G56" s="341">
        <v>39</v>
      </c>
      <c r="H56" s="342">
        <v>56</v>
      </c>
    </row>
    <row r="57" spans="2:8" ht="53.25" customHeight="1" x14ac:dyDescent="0.15">
      <c r="B57" s="120"/>
      <c r="C57" s="1201" t="s">
        <v>48</v>
      </c>
      <c r="D57" s="1201"/>
      <c r="E57" s="1202"/>
      <c r="F57" s="343">
        <v>606</v>
      </c>
      <c r="G57" s="343">
        <v>541</v>
      </c>
      <c r="H57" s="344">
        <v>615</v>
      </c>
    </row>
    <row r="58" spans="2:8" ht="45.75" customHeight="1" x14ac:dyDescent="0.15">
      <c r="B58" s="121"/>
      <c r="C58" s="1189" t="s">
        <v>564</v>
      </c>
      <c r="D58" s="1190"/>
      <c r="E58" s="1191"/>
      <c r="F58" s="345">
        <v>370</v>
      </c>
      <c r="G58" s="345">
        <v>306</v>
      </c>
      <c r="H58" s="346">
        <v>277</v>
      </c>
    </row>
    <row r="59" spans="2:8" ht="45.75" customHeight="1" x14ac:dyDescent="0.15">
      <c r="B59" s="121"/>
      <c r="C59" s="1189" t="s">
        <v>565</v>
      </c>
      <c r="D59" s="1190"/>
      <c r="E59" s="1191"/>
      <c r="F59" s="345" t="s">
        <v>563</v>
      </c>
      <c r="G59" s="345" t="s">
        <v>569</v>
      </c>
      <c r="H59" s="346">
        <v>110</v>
      </c>
    </row>
    <row r="60" spans="2:8" ht="45.75" customHeight="1" x14ac:dyDescent="0.15">
      <c r="B60" s="121"/>
      <c r="C60" s="1189" t="s">
        <v>566</v>
      </c>
      <c r="D60" s="1190"/>
      <c r="E60" s="1191"/>
      <c r="F60" s="345">
        <v>78</v>
      </c>
      <c r="G60" s="345">
        <v>79</v>
      </c>
      <c r="H60" s="346">
        <v>79</v>
      </c>
    </row>
    <row r="61" spans="2:8" ht="45.75" customHeight="1" x14ac:dyDescent="0.15">
      <c r="B61" s="121"/>
      <c r="C61" s="1189" t="s">
        <v>568</v>
      </c>
      <c r="D61" s="1190"/>
      <c r="E61" s="1191"/>
      <c r="F61" s="345">
        <v>55</v>
      </c>
      <c r="G61" s="345">
        <v>55</v>
      </c>
      <c r="H61" s="346">
        <v>55</v>
      </c>
    </row>
    <row r="62" spans="2:8" ht="45.75" customHeight="1" thickBot="1" x14ac:dyDescent="0.2">
      <c r="B62" s="122"/>
      <c r="C62" s="1192" t="s">
        <v>567</v>
      </c>
      <c r="D62" s="1193"/>
      <c r="E62" s="1194"/>
      <c r="F62" s="347">
        <v>41</v>
      </c>
      <c r="G62" s="347">
        <v>41</v>
      </c>
      <c r="H62" s="348">
        <v>41</v>
      </c>
    </row>
    <row r="63" spans="2:8" ht="52.5" customHeight="1" thickBot="1" x14ac:dyDescent="0.2">
      <c r="B63" s="123"/>
      <c r="C63" s="1195" t="s">
        <v>49</v>
      </c>
      <c r="D63" s="1195"/>
      <c r="E63" s="1196"/>
      <c r="F63" s="349">
        <v>1539</v>
      </c>
      <c r="G63" s="349">
        <v>1518</v>
      </c>
      <c r="H63" s="350">
        <v>1515</v>
      </c>
    </row>
    <row r="64" spans="2:8" x14ac:dyDescent="0.15"/>
  </sheetData>
  <sheetProtection algorithmName="SHA-512" hashValue="XF56BjNrSzyw8OlidRwRrh7T8ceR+028SX2fmLbAJSHSiGRrXedHC5/wrj9LHsS9VRrQzmIyir5eFBfYdZKB7g==" saltValue="kOYYj23xAC1lQwTWWFHM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68656</v>
      </c>
      <c r="E3" s="142"/>
      <c r="F3" s="143">
        <v>125391</v>
      </c>
      <c r="G3" s="144"/>
      <c r="H3" s="145"/>
    </row>
    <row r="4" spans="1:8" x14ac:dyDescent="0.15">
      <c r="A4" s="146"/>
      <c r="B4" s="147"/>
      <c r="C4" s="148"/>
      <c r="D4" s="149">
        <v>21131</v>
      </c>
      <c r="E4" s="150"/>
      <c r="F4" s="151">
        <v>68516</v>
      </c>
      <c r="G4" s="152"/>
      <c r="H4" s="153"/>
    </row>
    <row r="5" spans="1:8" x14ac:dyDescent="0.15">
      <c r="A5" s="134" t="s">
        <v>520</v>
      </c>
      <c r="B5" s="139"/>
      <c r="C5" s="140"/>
      <c r="D5" s="141">
        <v>41429</v>
      </c>
      <c r="E5" s="142"/>
      <c r="F5" s="143">
        <v>138402</v>
      </c>
      <c r="G5" s="144"/>
      <c r="H5" s="145"/>
    </row>
    <row r="6" spans="1:8" x14ac:dyDescent="0.15">
      <c r="A6" s="146"/>
      <c r="B6" s="147"/>
      <c r="C6" s="148"/>
      <c r="D6" s="149">
        <v>13415</v>
      </c>
      <c r="E6" s="150"/>
      <c r="F6" s="151">
        <v>70652</v>
      </c>
      <c r="G6" s="152"/>
      <c r="H6" s="153"/>
    </row>
    <row r="7" spans="1:8" x14ac:dyDescent="0.15">
      <c r="A7" s="134" t="s">
        <v>521</v>
      </c>
      <c r="B7" s="139"/>
      <c r="C7" s="140"/>
      <c r="D7" s="141">
        <v>17552</v>
      </c>
      <c r="E7" s="142"/>
      <c r="F7" s="143">
        <v>146367</v>
      </c>
      <c r="G7" s="144"/>
      <c r="H7" s="145"/>
    </row>
    <row r="8" spans="1:8" x14ac:dyDescent="0.15">
      <c r="A8" s="146"/>
      <c r="B8" s="147"/>
      <c r="C8" s="148"/>
      <c r="D8" s="149">
        <v>15566</v>
      </c>
      <c r="E8" s="150"/>
      <c r="F8" s="151">
        <v>79441</v>
      </c>
      <c r="G8" s="152"/>
      <c r="H8" s="153"/>
    </row>
    <row r="9" spans="1:8" x14ac:dyDescent="0.15">
      <c r="A9" s="134" t="s">
        <v>522</v>
      </c>
      <c r="B9" s="139"/>
      <c r="C9" s="140"/>
      <c r="D9" s="141">
        <v>26467</v>
      </c>
      <c r="E9" s="142"/>
      <c r="F9" s="143">
        <v>165181</v>
      </c>
      <c r="G9" s="144"/>
      <c r="H9" s="145"/>
    </row>
    <row r="10" spans="1:8" x14ac:dyDescent="0.15">
      <c r="A10" s="146"/>
      <c r="B10" s="147"/>
      <c r="C10" s="148"/>
      <c r="D10" s="149">
        <v>20800</v>
      </c>
      <c r="E10" s="150"/>
      <c r="F10" s="151">
        <v>82246</v>
      </c>
      <c r="G10" s="152"/>
      <c r="H10" s="153"/>
    </row>
    <row r="11" spans="1:8" x14ac:dyDescent="0.15">
      <c r="A11" s="134" t="s">
        <v>523</v>
      </c>
      <c r="B11" s="139"/>
      <c r="C11" s="140"/>
      <c r="D11" s="141">
        <v>49940</v>
      </c>
      <c r="E11" s="142"/>
      <c r="F11" s="143">
        <v>166234</v>
      </c>
      <c r="G11" s="144"/>
      <c r="H11" s="145"/>
    </row>
    <row r="12" spans="1:8" x14ac:dyDescent="0.15">
      <c r="A12" s="146"/>
      <c r="B12" s="147"/>
      <c r="C12" s="154"/>
      <c r="D12" s="149">
        <v>32617</v>
      </c>
      <c r="E12" s="150"/>
      <c r="F12" s="151">
        <v>89789</v>
      </c>
      <c r="G12" s="152"/>
      <c r="H12" s="153"/>
    </row>
    <row r="13" spans="1:8" x14ac:dyDescent="0.15">
      <c r="A13" s="134"/>
      <c r="B13" s="139"/>
      <c r="C13" s="140"/>
      <c r="D13" s="141">
        <v>40809</v>
      </c>
      <c r="E13" s="142"/>
      <c r="F13" s="143">
        <v>148315</v>
      </c>
      <c r="G13" s="155"/>
      <c r="H13" s="145"/>
    </row>
    <row r="14" spans="1:8" x14ac:dyDescent="0.15">
      <c r="A14" s="146"/>
      <c r="B14" s="147"/>
      <c r="C14" s="148"/>
      <c r="D14" s="149">
        <v>20706</v>
      </c>
      <c r="E14" s="150"/>
      <c r="F14" s="151">
        <v>78129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4.17</v>
      </c>
      <c r="C19" s="156">
        <f>ROUND(VALUE(SUBSTITUTE(実質収支比率等に係る経年分析!G$48,"▲","-")),2)</f>
        <v>10.84</v>
      </c>
      <c r="D19" s="156">
        <f>ROUND(VALUE(SUBSTITUTE(実質収支比率等に係る経年分析!H$48,"▲","-")),2)</f>
        <v>7.51</v>
      </c>
      <c r="E19" s="156">
        <f>ROUND(VALUE(SUBSTITUTE(実質収支比率等に係る経年分析!I$48,"▲","-")),2)</f>
        <v>6.65</v>
      </c>
      <c r="F19" s="156">
        <f>ROUND(VALUE(SUBSTITUTE(実質収支比率等に係る経年分析!J$48,"▲","-")),2)</f>
        <v>6.1</v>
      </c>
    </row>
    <row r="20" spans="1:11" x14ac:dyDescent="0.15">
      <c r="A20" s="156" t="s">
        <v>53</v>
      </c>
      <c r="B20" s="156">
        <f>ROUND(VALUE(SUBSTITUTE(実質収支比率等に係る経年分析!F$47,"▲","-")),2)</f>
        <v>20.22</v>
      </c>
      <c r="C20" s="156">
        <f>ROUND(VALUE(SUBSTITUTE(実質収支比率等に係る経年分析!G$47,"▲","-")),2)</f>
        <v>22.46</v>
      </c>
      <c r="D20" s="156">
        <f>ROUND(VALUE(SUBSTITUTE(実質収支比率等に係る経年分析!H$47,"▲","-")),2)</f>
        <v>30.2</v>
      </c>
      <c r="E20" s="156">
        <f>ROUND(VALUE(SUBSTITUTE(実質収支比率等に係る経年分析!I$47,"▲","-")),2)</f>
        <v>31.56</v>
      </c>
      <c r="F20" s="156">
        <f>ROUND(VALUE(SUBSTITUTE(実質収支比率等に係る経年分析!J$47,"▲","-")),2)</f>
        <v>27.96</v>
      </c>
    </row>
    <row r="21" spans="1:11" x14ac:dyDescent="0.15">
      <c r="A21" s="156" t="s">
        <v>54</v>
      </c>
      <c r="B21" s="156">
        <f>IF(ISNUMBER(VALUE(SUBSTITUTE(実質収支比率等に係る経年分析!F$49,"▲","-"))),ROUND(VALUE(SUBSTITUTE(実質収支比率等に係る経年分析!F$49,"▲","-")),2),NA())</f>
        <v>-8.15</v>
      </c>
      <c r="C21" s="156">
        <f>IF(ISNUMBER(VALUE(SUBSTITUTE(実質収支比率等に係る経年分析!G$49,"▲","-"))),ROUND(VALUE(SUBSTITUTE(実質収支比率等に係る経年分析!G$49,"▲","-")),2),NA())</f>
        <v>8.56</v>
      </c>
      <c r="D21" s="156">
        <f>IF(ISNUMBER(VALUE(SUBSTITUTE(実質収支比率等に係る経年分析!H$49,"▲","-"))),ROUND(VALUE(SUBSTITUTE(実質収支比率等に係る経年分析!H$49,"▲","-")),2),NA())</f>
        <v>-2.91</v>
      </c>
      <c r="E21" s="156">
        <f>IF(ISNUMBER(VALUE(SUBSTITUTE(実質収支比率等に係る経年分析!I$49,"▲","-"))),ROUND(VALUE(SUBSTITUTE(実質収支比率等に係る経年分析!I$49,"▲","-")),2),NA())</f>
        <v>-4.4000000000000004</v>
      </c>
      <c r="F21" s="156">
        <f>IF(ISNUMBER(VALUE(SUBSTITUTE(実質収支比率等に係る経年分析!J$49,"▲","-"))),ROUND(VALUE(SUBSTITUTE(実質収支比率等に係る経年分析!J$49,"▲","-")),2),NA())</f>
        <v>-7.58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0.78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温泉事業特別会計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駐車場特別会計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7.0000000000000007E-2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0.67</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6.06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345</v>
      </c>
      <c r="E42" s="158"/>
      <c r="F42" s="158"/>
      <c r="G42" s="158">
        <f>'実質公債費比率（分子）の構造'!L$52</f>
        <v>357</v>
      </c>
      <c r="H42" s="158"/>
      <c r="I42" s="158"/>
      <c r="J42" s="158">
        <f>'実質公債費比率（分子）の構造'!M$52</f>
        <v>364</v>
      </c>
      <c r="K42" s="158"/>
      <c r="L42" s="158"/>
      <c r="M42" s="158">
        <f>'実質公債費比率（分子）の構造'!N$52</f>
        <v>379</v>
      </c>
      <c r="N42" s="158"/>
      <c r="O42" s="158"/>
      <c r="P42" s="158">
        <f>'実質公債費比率（分子）の構造'!O$52</f>
        <v>363</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9</v>
      </c>
      <c r="C44" s="158"/>
      <c r="D44" s="158"/>
      <c r="E44" s="158">
        <f>'実質公債費比率（分子）の構造'!L$50</f>
        <v>9</v>
      </c>
      <c r="F44" s="158"/>
      <c r="G44" s="158"/>
      <c r="H44" s="158">
        <f>'実質公債費比率（分子）の構造'!M$50</f>
        <v>18</v>
      </c>
      <c r="I44" s="158"/>
      <c r="J44" s="158"/>
      <c r="K44" s="158">
        <f>'実質公債費比率（分子）の構造'!N$50</f>
        <v>27</v>
      </c>
      <c r="L44" s="158"/>
      <c r="M44" s="158"/>
      <c r="N44" s="158">
        <f>'実質公債費比率（分子）の構造'!O$50</f>
        <v>27</v>
      </c>
      <c r="O44" s="158"/>
      <c r="P44" s="158"/>
    </row>
    <row r="45" spans="1:16" x14ac:dyDescent="0.15">
      <c r="A45" s="158" t="s">
        <v>63</v>
      </c>
      <c r="B45" s="158">
        <f>'実質公債費比率（分子）の構造'!K$49</f>
        <v>13</v>
      </c>
      <c r="C45" s="158"/>
      <c r="D45" s="158"/>
      <c r="E45" s="158">
        <f>'実質公債費比率（分子）の構造'!L$49</f>
        <v>13</v>
      </c>
      <c r="F45" s="158"/>
      <c r="G45" s="158"/>
      <c r="H45" s="158">
        <f>'実質公債費比率（分子）の構造'!M$49</f>
        <v>13</v>
      </c>
      <c r="I45" s="158"/>
      <c r="J45" s="158"/>
      <c r="K45" s="158">
        <f>'実質公債費比率（分子）の構造'!N$49</f>
        <v>19</v>
      </c>
      <c r="L45" s="158"/>
      <c r="M45" s="158"/>
      <c r="N45" s="158">
        <f>'実質公債費比率（分子）の構造'!O$49</f>
        <v>7</v>
      </c>
      <c r="O45" s="158"/>
      <c r="P45" s="158"/>
    </row>
    <row r="46" spans="1:16" x14ac:dyDescent="0.15">
      <c r="A46" s="158" t="s">
        <v>64</v>
      </c>
      <c r="B46" s="158">
        <f>'実質公債費比率（分子）の構造'!K$48</f>
        <v>79</v>
      </c>
      <c r="C46" s="158"/>
      <c r="D46" s="158"/>
      <c r="E46" s="158">
        <f>'実質公債費比率（分子）の構造'!L$48</f>
        <v>77</v>
      </c>
      <c r="F46" s="158"/>
      <c r="G46" s="158"/>
      <c r="H46" s="158">
        <f>'実質公債費比率（分子）の構造'!M$48</f>
        <v>69</v>
      </c>
      <c r="I46" s="158"/>
      <c r="J46" s="158"/>
      <c r="K46" s="158">
        <f>'実質公債費比率（分子）の構造'!N$48</f>
        <v>81</v>
      </c>
      <c r="L46" s="158"/>
      <c r="M46" s="158"/>
      <c r="N46" s="158">
        <f>'実質公債費比率（分子）の構造'!O$48</f>
        <v>43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424</v>
      </c>
      <c r="C49" s="158"/>
      <c r="D49" s="158"/>
      <c r="E49" s="158">
        <f>'実質公債費比率（分子）の構造'!L$45</f>
        <v>445</v>
      </c>
      <c r="F49" s="158"/>
      <c r="G49" s="158"/>
      <c r="H49" s="158">
        <f>'実質公債費比率（分子）の構造'!M$45</f>
        <v>463</v>
      </c>
      <c r="I49" s="158"/>
      <c r="J49" s="158"/>
      <c r="K49" s="158">
        <f>'実質公債費比率（分子）の構造'!N$45</f>
        <v>501</v>
      </c>
      <c r="L49" s="158"/>
      <c r="M49" s="158"/>
      <c r="N49" s="158">
        <f>'実質公債費比率（分子）の構造'!O$45</f>
        <v>478</v>
      </c>
      <c r="O49" s="158"/>
      <c r="P49" s="158"/>
    </row>
    <row r="50" spans="1:16" x14ac:dyDescent="0.15">
      <c r="A50" s="158" t="s">
        <v>67</v>
      </c>
      <c r="B50" s="158" t="e">
        <f>NA()</f>
        <v>#N/A</v>
      </c>
      <c r="C50" s="158">
        <f>IF(ISNUMBER('実質公債費比率（分子）の構造'!K$53),'実質公債費比率（分子）の構造'!K$53,NA())</f>
        <v>180</v>
      </c>
      <c r="D50" s="158" t="e">
        <f>NA()</f>
        <v>#N/A</v>
      </c>
      <c r="E50" s="158" t="e">
        <f>NA()</f>
        <v>#N/A</v>
      </c>
      <c r="F50" s="158">
        <f>IF(ISNUMBER('実質公債費比率（分子）の構造'!L$53),'実質公債費比率（分子）の構造'!L$53,NA())</f>
        <v>187</v>
      </c>
      <c r="G50" s="158" t="e">
        <f>NA()</f>
        <v>#N/A</v>
      </c>
      <c r="H50" s="158" t="e">
        <f>NA()</f>
        <v>#N/A</v>
      </c>
      <c r="I50" s="158">
        <f>IF(ISNUMBER('実質公債費比率（分子）の構造'!M$53),'実質公債費比率（分子）の構造'!M$53,NA())</f>
        <v>199</v>
      </c>
      <c r="J50" s="158" t="e">
        <f>NA()</f>
        <v>#N/A</v>
      </c>
      <c r="K50" s="158" t="e">
        <f>NA()</f>
        <v>#N/A</v>
      </c>
      <c r="L50" s="158">
        <f>IF(ISNUMBER('実質公債費比率（分子）の構造'!N$53),'実質公債費比率（分子）の構造'!N$53,NA())</f>
        <v>249</v>
      </c>
      <c r="M50" s="158" t="e">
        <f>NA()</f>
        <v>#N/A</v>
      </c>
      <c r="N50" s="158" t="e">
        <f>NA()</f>
        <v>#N/A</v>
      </c>
      <c r="O50" s="158">
        <f>IF(ISNUMBER('実質公債費比率（分子）の構造'!O$53),'実質公債費比率（分子）の構造'!O$53,NA())</f>
        <v>192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4491</v>
      </c>
      <c r="E56" s="157"/>
      <c r="F56" s="157"/>
      <c r="G56" s="157">
        <f>'将来負担比率（分子）の構造'!J$52</f>
        <v>4515</v>
      </c>
      <c r="H56" s="157"/>
      <c r="I56" s="157"/>
      <c r="J56" s="157">
        <f>'将来負担比率（分子）の構造'!K$52</f>
        <v>4350</v>
      </c>
      <c r="K56" s="157"/>
      <c r="L56" s="157"/>
      <c r="M56" s="157">
        <f>'将来負担比率（分子）の構造'!L$52</f>
        <v>4170</v>
      </c>
      <c r="N56" s="157"/>
      <c r="O56" s="157"/>
      <c r="P56" s="157">
        <f>'将来負担比率（分子）の構造'!M$52</f>
        <v>4004</v>
      </c>
    </row>
    <row r="57" spans="1:16" x14ac:dyDescent="0.15">
      <c r="A57" s="157" t="s">
        <v>42</v>
      </c>
      <c r="B57" s="157"/>
      <c r="C57" s="157"/>
      <c r="D57" s="157">
        <f>'将来負担比率（分子）の構造'!I$51</f>
        <v>78</v>
      </c>
      <c r="E57" s="157"/>
      <c r="F57" s="157"/>
      <c r="G57" s="157">
        <f>'将来負担比率（分子）の構造'!J$51</f>
        <v>63</v>
      </c>
      <c r="H57" s="157"/>
      <c r="I57" s="157"/>
      <c r="J57" s="157">
        <f>'将来負担比率（分子）の構造'!K$51</f>
        <v>53</v>
      </c>
      <c r="K57" s="157"/>
      <c r="L57" s="157"/>
      <c r="M57" s="157">
        <f>'将来負担比率（分子）の構造'!L$51</f>
        <v>45</v>
      </c>
      <c r="N57" s="157"/>
      <c r="O57" s="157"/>
      <c r="P57" s="157">
        <f>'将来負担比率（分子）の構造'!M$51</f>
        <v>36</v>
      </c>
    </row>
    <row r="58" spans="1:16" x14ac:dyDescent="0.15">
      <c r="A58" s="157" t="s">
        <v>41</v>
      </c>
      <c r="B58" s="157"/>
      <c r="C58" s="157"/>
      <c r="D58" s="157">
        <f>'将来負担比率（分子）の構造'!I$50</f>
        <v>1664</v>
      </c>
      <c r="E58" s="157"/>
      <c r="F58" s="157"/>
      <c r="G58" s="157">
        <f>'将来負担比率（分子）の構造'!J$50</f>
        <v>1822</v>
      </c>
      <c r="H58" s="157"/>
      <c r="I58" s="157"/>
      <c r="J58" s="157">
        <f>'将来負担比率（分子）の構造'!K$50</f>
        <v>2076</v>
      </c>
      <c r="K58" s="157"/>
      <c r="L58" s="157"/>
      <c r="M58" s="157">
        <f>'将来負担比率（分子）の構造'!L$50</f>
        <v>2049</v>
      </c>
      <c r="N58" s="157"/>
      <c r="O58" s="157"/>
      <c r="P58" s="157">
        <f>'将来負担比率（分子）の構造'!M$50</f>
        <v>2070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771</v>
      </c>
      <c r="C62" s="157"/>
      <c r="D62" s="157"/>
      <c r="E62" s="157">
        <f>'将来負担比率（分子）の構造'!J$45</f>
        <v>748</v>
      </c>
      <c r="F62" s="157"/>
      <c r="G62" s="157"/>
      <c r="H62" s="157">
        <f>'将来負担比率（分子）の構造'!K$45</f>
        <v>684</v>
      </c>
      <c r="I62" s="157"/>
      <c r="J62" s="157"/>
      <c r="K62" s="157">
        <f>'将来負担比率（分子）の構造'!L$45</f>
        <v>653</v>
      </c>
      <c r="L62" s="157"/>
      <c r="M62" s="157"/>
      <c r="N62" s="157">
        <f>'将来負担比率（分子）の構造'!M$45</f>
        <v>712</v>
      </c>
      <c r="O62" s="157"/>
      <c r="P62" s="157"/>
    </row>
    <row r="63" spans="1:16" x14ac:dyDescent="0.15">
      <c r="A63" s="157" t="s">
        <v>34</v>
      </c>
      <c r="B63" s="157">
        <f>'将来負担比率（分子）の構造'!I$44</f>
        <v>60</v>
      </c>
      <c r="C63" s="157"/>
      <c r="D63" s="157"/>
      <c r="E63" s="157">
        <f>'将来負担比率（分子）の構造'!J$44</f>
        <v>47</v>
      </c>
      <c r="F63" s="157"/>
      <c r="G63" s="157"/>
      <c r="H63" s="157">
        <f>'将来負担比率（分子）の構造'!K$44</f>
        <v>36</v>
      </c>
      <c r="I63" s="157"/>
      <c r="J63" s="157"/>
      <c r="K63" s="157">
        <f>'将来負担比率（分子）の構造'!L$44</f>
        <v>26</v>
      </c>
      <c r="L63" s="157"/>
      <c r="M63" s="157"/>
      <c r="N63" s="157">
        <f>'将来負担比率（分子）の構造'!M$44</f>
        <v>17</v>
      </c>
      <c r="O63" s="157"/>
      <c r="P63" s="157"/>
    </row>
    <row r="64" spans="1:16" x14ac:dyDescent="0.15">
      <c r="A64" s="157" t="s">
        <v>33</v>
      </c>
      <c r="B64" s="157">
        <f>'将来負担比率（分子）の構造'!I$43</f>
        <v>853</v>
      </c>
      <c r="C64" s="157"/>
      <c r="D64" s="157"/>
      <c r="E64" s="157">
        <f>'将来負担比率（分子）の構造'!J$43</f>
        <v>822</v>
      </c>
      <c r="F64" s="157"/>
      <c r="G64" s="157"/>
      <c r="H64" s="157">
        <f>'将来負担比率（分子）の構造'!K$43</f>
        <v>787</v>
      </c>
      <c r="I64" s="157"/>
      <c r="J64" s="157"/>
      <c r="K64" s="157">
        <f>'将来負担比率（分子）の構造'!L$43</f>
        <v>799</v>
      </c>
      <c r="L64" s="157"/>
      <c r="M64" s="157"/>
      <c r="N64" s="157">
        <f>'将来負担比率（分子）の構造'!M$43</f>
        <v>683</v>
      </c>
      <c r="O64" s="157"/>
      <c r="P64" s="157"/>
    </row>
    <row r="65" spans="1:16" x14ac:dyDescent="0.15">
      <c r="A65" s="157" t="s">
        <v>32</v>
      </c>
      <c r="B65" s="157">
        <f>'将来負担比率（分子）の構造'!I$42</f>
        <v>340</v>
      </c>
      <c r="C65" s="157"/>
      <c r="D65" s="157"/>
      <c r="E65" s="157">
        <f>'将来負担比率（分子）の構造'!J$42</f>
        <v>331</v>
      </c>
      <c r="F65" s="157"/>
      <c r="G65" s="157"/>
      <c r="H65" s="157">
        <f>'将来負担比率（分子）の構造'!K$42</f>
        <v>313</v>
      </c>
      <c r="I65" s="157"/>
      <c r="J65" s="157"/>
      <c r="K65" s="157">
        <f>'将来負担比率（分子）の構造'!L$42</f>
        <v>286</v>
      </c>
      <c r="L65" s="157"/>
      <c r="M65" s="157"/>
      <c r="N65" s="157">
        <f>'将来負担比率（分子）の構造'!M$42</f>
        <v>258</v>
      </c>
      <c r="O65" s="157"/>
      <c r="P65" s="157"/>
    </row>
    <row r="66" spans="1:16" x14ac:dyDescent="0.15">
      <c r="A66" s="157" t="s">
        <v>31</v>
      </c>
      <c r="B66" s="157">
        <f>'将来負担比率（分子）の構造'!I$41</f>
        <v>5475</v>
      </c>
      <c r="C66" s="157"/>
      <c r="D66" s="157"/>
      <c r="E66" s="157">
        <f>'将来負担比率（分子）の構造'!J$41</f>
        <v>5392</v>
      </c>
      <c r="F66" s="157"/>
      <c r="G66" s="157"/>
      <c r="H66" s="157">
        <f>'将来負担比率（分子）の構造'!K$41</f>
        <v>5137</v>
      </c>
      <c r="I66" s="157"/>
      <c r="J66" s="157"/>
      <c r="K66" s="157">
        <f>'将来負担比率（分子）の構造'!L$41</f>
        <v>4853</v>
      </c>
      <c r="L66" s="157"/>
      <c r="M66" s="157"/>
      <c r="N66" s="157">
        <f>'将来負担比率（分子）の構造'!M$41</f>
        <v>4703</v>
      </c>
      <c r="O66" s="157"/>
      <c r="P66" s="157"/>
    </row>
    <row r="67" spans="1:16" x14ac:dyDescent="0.15">
      <c r="A67" s="157" t="s">
        <v>71</v>
      </c>
      <c r="B67" s="157" t="e">
        <f>NA()</f>
        <v>#N/A</v>
      </c>
      <c r="C67" s="157">
        <f>IF(ISNUMBER('将来負担比率（分子）の構造'!I$53), IF('将来負担比率（分子）の構造'!I$53 &lt; 0, 0, '将来負担比率（分子）の構造'!I$53), NA())</f>
        <v>1265</v>
      </c>
      <c r="D67" s="157" t="e">
        <f>NA()</f>
        <v>#N/A</v>
      </c>
      <c r="E67" s="157" t="e">
        <f>NA()</f>
        <v>#N/A</v>
      </c>
      <c r="F67" s="157">
        <f>IF(ISNUMBER('将来負担比率（分子）の構造'!J$53), IF('将来負担比率（分子）の構造'!J$53 &lt; 0, 0, '将来負担比率（分子）の構造'!J$53), NA())</f>
        <v>940</v>
      </c>
      <c r="G67" s="157" t="e">
        <f>NA()</f>
        <v>#N/A</v>
      </c>
      <c r="H67" s="157" t="e">
        <f>NA()</f>
        <v>#N/A</v>
      </c>
      <c r="I67" s="157">
        <f>IF(ISNUMBER('将来負担比率（分子）の構造'!K$53), IF('将来負担比率（分子）の構造'!K$53 &lt; 0, 0, '将来負担比率（分子）の構造'!K$53), NA())</f>
        <v>478</v>
      </c>
      <c r="J67" s="157" t="e">
        <f>NA()</f>
        <v>#N/A</v>
      </c>
      <c r="K67" s="157" t="e">
        <f>NA()</f>
        <v>#N/A</v>
      </c>
      <c r="L67" s="157">
        <f>IF(ISNUMBER('将来負担比率（分子）の構造'!L$53), IF('将来負担比率（分子）の構造'!L$53 &lt; 0, 0, '将来負担比率（分子）の構造'!L$53), NA())</f>
        <v>352</v>
      </c>
      <c r="M67" s="157" t="e">
        <f>NA()</f>
        <v>#N/A</v>
      </c>
      <c r="N67" s="157" t="e">
        <f>NA()</f>
        <v>#N/A</v>
      </c>
      <c r="O67" s="157">
        <f>IF(ISNUMBER('将来負担比率（分子）の構造'!M$53), IF('将来負担比率（分子）の構造'!M$53 &lt; 0, 0, '将来負担比率（分子）の構造'!M$53), NA())</f>
        <v>263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894</v>
      </c>
      <c r="C72" s="161">
        <f>基金残高に係る経年分析!G55</f>
        <v>938</v>
      </c>
      <c r="D72" s="161">
        <f>基金残高に係る経年分析!H55</f>
        <v>843</v>
      </c>
    </row>
    <row r="73" spans="1:16" x14ac:dyDescent="0.15">
      <c r="A73" s="160" t="s">
        <v>74</v>
      </c>
      <c r="B73" s="161">
        <f>基金残高に係る経年分析!F56</f>
        <v>39</v>
      </c>
      <c r="C73" s="161">
        <f>基金残高に係る経年分析!G56</f>
        <v>39</v>
      </c>
      <c r="D73" s="161">
        <f>基金残高に係る経年分析!H56</f>
        <v>56</v>
      </c>
    </row>
    <row r="74" spans="1:16" x14ac:dyDescent="0.15">
      <c r="A74" s="160" t="s">
        <v>75</v>
      </c>
      <c r="B74" s="161">
        <f>基金残高に係る経年分析!F57</f>
        <v>606</v>
      </c>
      <c r="C74" s="161">
        <f>基金残高に係る経年分析!G57</f>
        <v>541</v>
      </c>
      <c r="D74" s="161">
        <f>基金残高に係る経年分析!H57</f>
        <v>615</v>
      </c>
    </row>
  </sheetData>
  <sheetProtection algorithmName="SHA-512" hashValue="8UEOfdYzf0rrdaYyR4ZWbY1bw1gp4rbHJqJNSS5xv2nlJrui4VUV2GUBGUBH957gzZHwEEO8NYJyiEFjPjMvqg==" saltValue="OOKwiN1/oVd+lR2Ndnfo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937167</v>
      </c>
      <c r="S5" s="664"/>
      <c r="T5" s="664"/>
      <c r="U5" s="664"/>
      <c r="V5" s="664"/>
      <c r="W5" s="664"/>
      <c r="X5" s="664"/>
      <c r="Y5" s="689"/>
      <c r="Z5" s="702">
        <v>15.9</v>
      </c>
      <c r="AA5" s="702"/>
      <c r="AB5" s="702"/>
      <c r="AC5" s="702"/>
      <c r="AD5" s="703">
        <v>937167</v>
      </c>
      <c r="AE5" s="703"/>
      <c r="AF5" s="703"/>
      <c r="AG5" s="703"/>
      <c r="AH5" s="703"/>
      <c r="AI5" s="703"/>
      <c r="AJ5" s="703"/>
      <c r="AK5" s="703"/>
      <c r="AL5" s="690">
        <v>30.1</v>
      </c>
      <c r="AM5" s="672"/>
      <c r="AN5" s="672"/>
      <c r="AO5" s="691"/>
      <c r="AP5" s="666" t="s">
        <v>217</v>
      </c>
      <c r="AQ5" s="667"/>
      <c r="AR5" s="667"/>
      <c r="AS5" s="667"/>
      <c r="AT5" s="667"/>
      <c r="AU5" s="667"/>
      <c r="AV5" s="667"/>
      <c r="AW5" s="667"/>
      <c r="AX5" s="667"/>
      <c r="AY5" s="667"/>
      <c r="AZ5" s="667"/>
      <c r="BA5" s="667"/>
      <c r="BB5" s="667"/>
      <c r="BC5" s="667"/>
      <c r="BD5" s="667"/>
      <c r="BE5" s="667"/>
      <c r="BF5" s="668"/>
      <c r="BG5" s="608">
        <v>892831</v>
      </c>
      <c r="BH5" s="609"/>
      <c r="BI5" s="609"/>
      <c r="BJ5" s="609"/>
      <c r="BK5" s="609"/>
      <c r="BL5" s="609"/>
      <c r="BM5" s="609"/>
      <c r="BN5" s="610"/>
      <c r="BO5" s="646">
        <v>95.3</v>
      </c>
      <c r="BP5" s="646"/>
      <c r="BQ5" s="646"/>
      <c r="BR5" s="646"/>
      <c r="BS5" s="647">
        <v>4136</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21873</v>
      </c>
      <c r="S6" s="609"/>
      <c r="T6" s="609"/>
      <c r="U6" s="609"/>
      <c r="V6" s="609"/>
      <c r="W6" s="609"/>
      <c r="X6" s="609"/>
      <c r="Y6" s="610"/>
      <c r="Z6" s="646">
        <v>0.4</v>
      </c>
      <c r="AA6" s="646"/>
      <c r="AB6" s="646"/>
      <c r="AC6" s="646"/>
      <c r="AD6" s="647">
        <v>21873</v>
      </c>
      <c r="AE6" s="647"/>
      <c r="AF6" s="647"/>
      <c r="AG6" s="647"/>
      <c r="AH6" s="647"/>
      <c r="AI6" s="647"/>
      <c r="AJ6" s="647"/>
      <c r="AK6" s="647"/>
      <c r="AL6" s="611">
        <v>0.7</v>
      </c>
      <c r="AM6" s="612"/>
      <c r="AN6" s="612"/>
      <c r="AO6" s="648"/>
      <c r="AP6" s="605" t="s">
        <v>222</v>
      </c>
      <c r="AQ6" s="606"/>
      <c r="AR6" s="606"/>
      <c r="AS6" s="606"/>
      <c r="AT6" s="606"/>
      <c r="AU6" s="606"/>
      <c r="AV6" s="606"/>
      <c r="AW6" s="606"/>
      <c r="AX6" s="606"/>
      <c r="AY6" s="606"/>
      <c r="AZ6" s="606"/>
      <c r="BA6" s="606"/>
      <c r="BB6" s="606"/>
      <c r="BC6" s="606"/>
      <c r="BD6" s="606"/>
      <c r="BE6" s="606"/>
      <c r="BF6" s="607"/>
      <c r="BG6" s="608">
        <v>892831</v>
      </c>
      <c r="BH6" s="609"/>
      <c r="BI6" s="609"/>
      <c r="BJ6" s="609"/>
      <c r="BK6" s="609"/>
      <c r="BL6" s="609"/>
      <c r="BM6" s="609"/>
      <c r="BN6" s="610"/>
      <c r="BO6" s="646">
        <v>95.3</v>
      </c>
      <c r="BP6" s="646"/>
      <c r="BQ6" s="646"/>
      <c r="BR6" s="646"/>
      <c r="BS6" s="647">
        <v>4136</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80211</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80211</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843</v>
      </c>
      <c r="S7" s="609"/>
      <c r="T7" s="609"/>
      <c r="U7" s="609"/>
      <c r="V7" s="609"/>
      <c r="W7" s="609"/>
      <c r="X7" s="609"/>
      <c r="Y7" s="610"/>
      <c r="Z7" s="646">
        <v>0</v>
      </c>
      <c r="AA7" s="646"/>
      <c r="AB7" s="646"/>
      <c r="AC7" s="646"/>
      <c r="AD7" s="647">
        <v>843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383291</v>
      </c>
      <c r="BH7" s="609"/>
      <c r="BI7" s="609"/>
      <c r="BJ7" s="609"/>
      <c r="BK7" s="609"/>
      <c r="BL7" s="609"/>
      <c r="BM7" s="609"/>
      <c r="BN7" s="610"/>
      <c r="BO7" s="646">
        <v>40.9</v>
      </c>
      <c r="BP7" s="646"/>
      <c r="BQ7" s="646"/>
      <c r="BR7" s="646"/>
      <c r="BS7" s="647">
        <v>4136</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938930</v>
      </c>
      <c r="CS7" s="609"/>
      <c r="CT7" s="609"/>
      <c r="CU7" s="609"/>
      <c r="CV7" s="609"/>
      <c r="CW7" s="609"/>
      <c r="CX7" s="609"/>
      <c r="CY7" s="610"/>
      <c r="CZ7" s="646">
        <v>16.600000000000001</v>
      </c>
      <c r="DA7" s="646"/>
      <c r="DB7" s="646"/>
      <c r="DC7" s="646"/>
      <c r="DD7" s="614">
        <v>41482</v>
      </c>
      <c r="DE7" s="609"/>
      <c r="DF7" s="609"/>
      <c r="DG7" s="609"/>
      <c r="DH7" s="609"/>
      <c r="DI7" s="609"/>
      <c r="DJ7" s="609"/>
      <c r="DK7" s="609"/>
      <c r="DL7" s="609"/>
      <c r="DM7" s="609"/>
      <c r="DN7" s="609"/>
      <c r="DO7" s="609"/>
      <c r="DP7" s="610"/>
      <c r="DQ7" s="614">
        <v>629542</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11183</v>
      </c>
      <c r="S8" s="609"/>
      <c r="T8" s="609"/>
      <c r="U8" s="609"/>
      <c r="V8" s="609"/>
      <c r="W8" s="609"/>
      <c r="X8" s="609"/>
      <c r="Y8" s="610"/>
      <c r="Z8" s="646">
        <v>0.2</v>
      </c>
      <c r="AA8" s="646"/>
      <c r="AB8" s="646"/>
      <c r="AC8" s="646"/>
      <c r="AD8" s="647">
        <v>11183</v>
      </c>
      <c r="AE8" s="647"/>
      <c r="AF8" s="647"/>
      <c r="AG8" s="647"/>
      <c r="AH8" s="647"/>
      <c r="AI8" s="647"/>
      <c r="AJ8" s="647"/>
      <c r="AK8" s="647"/>
      <c r="AL8" s="611">
        <v>0.4</v>
      </c>
      <c r="AM8" s="612"/>
      <c r="AN8" s="612"/>
      <c r="AO8" s="648"/>
      <c r="AP8" s="605" t="s">
        <v>228</v>
      </c>
      <c r="AQ8" s="606"/>
      <c r="AR8" s="606"/>
      <c r="AS8" s="606"/>
      <c r="AT8" s="606"/>
      <c r="AU8" s="606"/>
      <c r="AV8" s="606"/>
      <c r="AW8" s="606"/>
      <c r="AX8" s="606"/>
      <c r="AY8" s="606"/>
      <c r="AZ8" s="606"/>
      <c r="BA8" s="606"/>
      <c r="BB8" s="606"/>
      <c r="BC8" s="606"/>
      <c r="BD8" s="606"/>
      <c r="BE8" s="606"/>
      <c r="BF8" s="607"/>
      <c r="BG8" s="608">
        <v>13038</v>
      </c>
      <c r="BH8" s="609"/>
      <c r="BI8" s="609"/>
      <c r="BJ8" s="609"/>
      <c r="BK8" s="609"/>
      <c r="BL8" s="609"/>
      <c r="BM8" s="609"/>
      <c r="BN8" s="610"/>
      <c r="BO8" s="646">
        <v>1.4</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1702671</v>
      </c>
      <c r="CS8" s="609"/>
      <c r="CT8" s="609"/>
      <c r="CU8" s="609"/>
      <c r="CV8" s="609"/>
      <c r="CW8" s="609"/>
      <c r="CX8" s="609"/>
      <c r="CY8" s="610"/>
      <c r="CZ8" s="646">
        <v>30</v>
      </c>
      <c r="DA8" s="646"/>
      <c r="DB8" s="646"/>
      <c r="DC8" s="646"/>
      <c r="DD8" s="614">
        <v>10500</v>
      </c>
      <c r="DE8" s="609"/>
      <c r="DF8" s="609"/>
      <c r="DG8" s="609"/>
      <c r="DH8" s="609"/>
      <c r="DI8" s="609"/>
      <c r="DJ8" s="609"/>
      <c r="DK8" s="609"/>
      <c r="DL8" s="609"/>
      <c r="DM8" s="609"/>
      <c r="DN8" s="609"/>
      <c r="DO8" s="609"/>
      <c r="DP8" s="610"/>
      <c r="DQ8" s="614">
        <v>1131044</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14562</v>
      </c>
      <c r="S9" s="609"/>
      <c r="T9" s="609"/>
      <c r="U9" s="609"/>
      <c r="V9" s="609"/>
      <c r="W9" s="609"/>
      <c r="X9" s="609"/>
      <c r="Y9" s="610"/>
      <c r="Z9" s="646">
        <v>0.2</v>
      </c>
      <c r="AA9" s="646"/>
      <c r="AB9" s="646"/>
      <c r="AC9" s="646"/>
      <c r="AD9" s="647">
        <v>14562</v>
      </c>
      <c r="AE9" s="647"/>
      <c r="AF9" s="647"/>
      <c r="AG9" s="647"/>
      <c r="AH9" s="647"/>
      <c r="AI9" s="647"/>
      <c r="AJ9" s="647"/>
      <c r="AK9" s="647"/>
      <c r="AL9" s="611">
        <v>0.5</v>
      </c>
      <c r="AM9" s="612"/>
      <c r="AN9" s="612"/>
      <c r="AO9" s="648"/>
      <c r="AP9" s="605" t="s">
        <v>231</v>
      </c>
      <c r="AQ9" s="606"/>
      <c r="AR9" s="606"/>
      <c r="AS9" s="606"/>
      <c r="AT9" s="606"/>
      <c r="AU9" s="606"/>
      <c r="AV9" s="606"/>
      <c r="AW9" s="606"/>
      <c r="AX9" s="606"/>
      <c r="AY9" s="606"/>
      <c r="AZ9" s="606"/>
      <c r="BA9" s="606"/>
      <c r="BB9" s="606"/>
      <c r="BC9" s="606"/>
      <c r="BD9" s="606"/>
      <c r="BE9" s="606"/>
      <c r="BF9" s="607"/>
      <c r="BG9" s="608">
        <v>313412</v>
      </c>
      <c r="BH9" s="609"/>
      <c r="BI9" s="609"/>
      <c r="BJ9" s="609"/>
      <c r="BK9" s="609"/>
      <c r="BL9" s="609"/>
      <c r="BM9" s="609"/>
      <c r="BN9" s="610"/>
      <c r="BO9" s="646">
        <v>33.4</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520733</v>
      </c>
      <c r="CS9" s="609"/>
      <c r="CT9" s="609"/>
      <c r="CU9" s="609"/>
      <c r="CV9" s="609"/>
      <c r="CW9" s="609"/>
      <c r="CX9" s="609"/>
      <c r="CY9" s="610"/>
      <c r="CZ9" s="646">
        <v>9.1999999999999993</v>
      </c>
      <c r="DA9" s="646"/>
      <c r="DB9" s="646"/>
      <c r="DC9" s="646"/>
      <c r="DD9" s="614">
        <v>24675</v>
      </c>
      <c r="DE9" s="609"/>
      <c r="DF9" s="609"/>
      <c r="DG9" s="609"/>
      <c r="DH9" s="609"/>
      <c r="DI9" s="609"/>
      <c r="DJ9" s="609"/>
      <c r="DK9" s="609"/>
      <c r="DL9" s="609"/>
      <c r="DM9" s="609"/>
      <c r="DN9" s="609"/>
      <c r="DO9" s="609"/>
      <c r="DP9" s="610"/>
      <c r="DQ9" s="614">
        <v>332824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32027</v>
      </c>
      <c r="BH10" s="609"/>
      <c r="BI10" s="609"/>
      <c r="BJ10" s="609"/>
      <c r="BK10" s="609"/>
      <c r="BL10" s="609"/>
      <c r="BM10" s="609"/>
      <c r="BN10" s="610"/>
      <c r="BO10" s="646">
        <v>3.4</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5000</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225162</v>
      </c>
      <c r="S11" s="609"/>
      <c r="T11" s="609"/>
      <c r="U11" s="609"/>
      <c r="V11" s="609"/>
      <c r="W11" s="609"/>
      <c r="X11" s="609"/>
      <c r="Y11" s="610"/>
      <c r="Z11" s="611">
        <v>3.8</v>
      </c>
      <c r="AA11" s="612"/>
      <c r="AB11" s="612"/>
      <c r="AC11" s="613"/>
      <c r="AD11" s="614">
        <v>225162</v>
      </c>
      <c r="AE11" s="609"/>
      <c r="AF11" s="609"/>
      <c r="AG11" s="609"/>
      <c r="AH11" s="609"/>
      <c r="AI11" s="609"/>
      <c r="AJ11" s="609"/>
      <c r="AK11" s="610"/>
      <c r="AL11" s="611">
        <v>7.2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24814</v>
      </c>
      <c r="BH11" s="609"/>
      <c r="BI11" s="609"/>
      <c r="BJ11" s="609"/>
      <c r="BK11" s="609"/>
      <c r="BL11" s="609"/>
      <c r="BM11" s="609"/>
      <c r="BN11" s="610"/>
      <c r="BO11" s="646">
        <v>2.6</v>
      </c>
      <c r="BP11" s="646"/>
      <c r="BQ11" s="646"/>
      <c r="BR11" s="646"/>
      <c r="BS11" s="647">
        <v>4136</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153225</v>
      </c>
      <c r="CS11" s="609"/>
      <c r="CT11" s="609"/>
      <c r="CU11" s="609"/>
      <c r="CV11" s="609"/>
      <c r="CW11" s="609"/>
      <c r="CX11" s="609"/>
      <c r="CY11" s="610"/>
      <c r="CZ11" s="646">
        <v>2.7</v>
      </c>
      <c r="DA11" s="646"/>
      <c r="DB11" s="646"/>
      <c r="DC11" s="646"/>
      <c r="DD11" s="614">
        <v>21712</v>
      </c>
      <c r="DE11" s="609"/>
      <c r="DF11" s="609"/>
      <c r="DG11" s="609"/>
      <c r="DH11" s="609"/>
      <c r="DI11" s="609"/>
      <c r="DJ11" s="609"/>
      <c r="DK11" s="609"/>
      <c r="DL11" s="609"/>
      <c r="DM11" s="609"/>
      <c r="DN11" s="609"/>
      <c r="DO11" s="609"/>
      <c r="DP11" s="610"/>
      <c r="DQ11" s="614">
        <v>97234</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438591</v>
      </c>
      <c r="BH12" s="609"/>
      <c r="BI12" s="609"/>
      <c r="BJ12" s="609"/>
      <c r="BK12" s="609"/>
      <c r="BL12" s="609"/>
      <c r="BM12" s="609"/>
      <c r="BN12" s="610"/>
      <c r="BO12" s="646">
        <v>46.8</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607693</v>
      </c>
      <c r="CS12" s="609"/>
      <c r="CT12" s="609"/>
      <c r="CU12" s="609"/>
      <c r="CV12" s="609"/>
      <c r="CW12" s="609"/>
      <c r="CX12" s="609"/>
      <c r="CY12" s="610"/>
      <c r="CZ12" s="646">
        <v>10.7</v>
      </c>
      <c r="DA12" s="646"/>
      <c r="DB12" s="646"/>
      <c r="DC12" s="646"/>
      <c r="DD12" s="614" t="s">
        <v>122</v>
      </c>
      <c r="DE12" s="609"/>
      <c r="DF12" s="609"/>
      <c r="DG12" s="609"/>
      <c r="DH12" s="609"/>
      <c r="DI12" s="609"/>
      <c r="DJ12" s="609"/>
      <c r="DK12" s="609"/>
      <c r="DL12" s="609"/>
      <c r="DM12" s="609"/>
      <c r="DN12" s="609"/>
      <c r="DO12" s="609"/>
      <c r="DP12" s="610"/>
      <c r="DQ12" s="614">
        <v>155316</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437234</v>
      </c>
      <c r="BH13" s="609"/>
      <c r="BI13" s="609"/>
      <c r="BJ13" s="609"/>
      <c r="BK13" s="609"/>
      <c r="BL13" s="609"/>
      <c r="BM13" s="609"/>
      <c r="BN13" s="610"/>
      <c r="BO13" s="646">
        <v>46.7</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199022</v>
      </c>
      <c r="CS13" s="609"/>
      <c r="CT13" s="609"/>
      <c r="CU13" s="609"/>
      <c r="CV13" s="609"/>
      <c r="CW13" s="609"/>
      <c r="CX13" s="609"/>
      <c r="CY13" s="610"/>
      <c r="CZ13" s="646">
        <v>3.5</v>
      </c>
      <c r="DA13" s="646"/>
      <c r="DB13" s="646"/>
      <c r="DC13" s="646"/>
      <c r="DD13" s="614">
        <v>74200</v>
      </c>
      <c r="DE13" s="609"/>
      <c r="DF13" s="609"/>
      <c r="DG13" s="609"/>
      <c r="DH13" s="609"/>
      <c r="DI13" s="609"/>
      <c r="DJ13" s="609"/>
      <c r="DK13" s="609"/>
      <c r="DL13" s="609"/>
      <c r="DM13" s="609"/>
      <c r="DN13" s="609"/>
      <c r="DO13" s="609"/>
      <c r="DP13" s="610"/>
      <c r="DQ13" s="614">
        <v>140191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37333</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262244</v>
      </c>
      <c r="CS14" s="609"/>
      <c r="CT14" s="609"/>
      <c r="CU14" s="609"/>
      <c r="CV14" s="609"/>
      <c r="CW14" s="609"/>
      <c r="CX14" s="609"/>
      <c r="CY14" s="610"/>
      <c r="CZ14" s="646">
        <v>4.5999999999999996</v>
      </c>
      <c r="DA14" s="646"/>
      <c r="DB14" s="646"/>
      <c r="DC14" s="646"/>
      <c r="DD14" s="614" t="s">
        <v>122</v>
      </c>
      <c r="DE14" s="609"/>
      <c r="DF14" s="609"/>
      <c r="DG14" s="609"/>
      <c r="DH14" s="609"/>
      <c r="DI14" s="609"/>
      <c r="DJ14" s="609"/>
      <c r="DK14" s="609"/>
      <c r="DL14" s="609"/>
      <c r="DM14" s="609"/>
      <c r="DN14" s="609"/>
      <c r="DO14" s="609"/>
      <c r="DP14" s="610"/>
      <c r="DQ14" s="614">
        <v>249823</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3152</v>
      </c>
      <c r="S15" s="609"/>
      <c r="T15" s="609"/>
      <c r="U15" s="609"/>
      <c r="V15" s="609"/>
      <c r="W15" s="609"/>
      <c r="X15" s="609"/>
      <c r="Y15" s="610"/>
      <c r="Z15" s="646">
        <v>0.1</v>
      </c>
      <c r="AA15" s="646"/>
      <c r="AB15" s="646"/>
      <c r="AC15" s="646"/>
      <c r="AD15" s="647">
        <v>3152</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33616</v>
      </c>
      <c r="BH15" s="609"/>
      <c r="BI15" s="609"/>
      <c r="BJ15" s="609"/>
      <c r="BK15" s="609"/>
      <c r="BL15" s="609"/>
      <c r="BM15" s="609"/>
      <c r="BN15" s="610"/>
      <c r="BO15" s="646">
        <v>3.6</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715922</v>
      </c>
      <c r="CS15" s="609"/>
      <c r="CT15" s="609"/>
      <c r="CU15" s="609"/>
      <c r="CV15" s="609"/>
      <c r="CW15" s="609"/>
      <c r="CX15" s="609"/>
      <c r="CY15" s="610"/>
      <c r="CZ15" s="646">
        <v>12.6</v>
      </c>
      <c r="DA15" s="646"/>
      <c r="DB15" s="646"/>
      <c r="DC15" s="646"/>
      <c r="DD15" s="614">
        <v>233940</v>
      </c>
      <c r="DE15" s="609"/>
      <c r="DF15" s="609"/>
      <c r="DG15" s="609"/>
      <c r="DH15" s="609"/>
      <c r="DI15" s="609"/>
      <c r="DJ15" s="609"/>
      <c r="DK15" s="609"/>
      <c r="DL15" s="609"/>
      <c r="DM15" s="609"/>
      <c r="DN15" s="609"/>
      <c r="DO15" s="609"/>
      <c r="DP15" s="610"/>
      <c r="DQ15" s="614">
        <v>439884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22504</v>
      </c>
      <c r="S16" s="609"/>
      <c r="T16" s="609"/>
      <c r="U16" s="609"/>
      <c r="V16" s="609"/>
      <c r="W16" s="609"/>
      <c r="X16" s="609"/>
      <c r="Y16" s="610"/>
      <c r="Z16" s="646">
        <v>0.4</v>
      </c>
      <c r="AA16" s="646"/>
      <c r="AB16" s="646"/>
      <c r="AC16" s="646"/>
      <c r="AD16" s="647">
        <v>22504</v>
      </c>
      <c r="AE16" s="647"/>
      <c r="AF16" s="647"/>
      <c r="AG16" s="647"/>
      <c r="AH16" s="647"/>
      <c r="AI16" s="647"/>
      <c r="AJ16" s="647"/>
      <c r="AK16" s="647"/>
      <c r="AL16" s="611">
        <v>0.7</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36407</v>
      </c>
      <c r="S17" s="609"/>
      <c r="T17" s="609"/>
      <c r="U17" s="609"/>
      <c r="V17" s="609"/>
      <c r="W17" s="609"/>
      <c r="X17" s="609"/>
      <c r="Y17" s="610"/>
      <c r="Z17" s="646">
        <v>0.6</v>
      </c>
      <c r="AA17" s="646"/>
      <c r="AB17" s="646"/>
      <c r="AC17" s="646"/>
      <c r="AD17" s="647">
        <v>36407</v>
      </c>
      <c r="AE17" s="647"/>
      <c r="AF17" s="647"/>
      <c r="AG17" s="647"/>
      <c r="AH17" s="647"/>
      <c r="AI17" s="647"/>
      <c r="AJ17" s="647"/>
      <c r="AK17" s="647"/>
      <c r="AL17" s="611">
        <v>1.2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477537</v>
      </c>
      <c r="CS17" s="609"/>
      <c r="CT17" s="609"/>
      <c r="CU17" s="609"/>
      <c r="CV17" s="609"/>
      <c r="CW17" s="609"/>
      <c r="CX17" s="609"/>
      <c r="CY17" s="610"/>
      <c r="CZ17" s="646">
        <v>8.4</v>
      </c>
      <c r="DA17" s="646"/>
      <c r="DB17" s="646"/>
      <c r="DC17" s="646"/>
      <c r="DD17" s="614" t="s">
        <v>122</v>
      </c>
      <c r="DE17" s="609"/>
      <c r="DF17" s="609"/>
      <c r="DG17" s="609"/>
      <c r="DH17" s="609"/>
      <c r="DI17" s="609"/>
      <c r="DJ17" s="609"/>
      <c r="DK17" s="609"/>
      <c r="DL17" s="609"/>
      <c r="DM17" s="609"/>
      <c r="DN17" s="609"/>
      <c r="DO17" s="609"/>
      <c r="DP17" s="610"/>
      <c r="DQ17" s="614">
        <v>467048</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4001</v>
      </c>
      <c r="S18" s="609"/>
      <c r="T18" s="609"/>
      <c r="U18" s="609"/>
      <c r="V18" s="609"/>
      <c r="W18" s="609"/>
      <c r="X18" s="609"/>
      <c r="Y18" s="610"/>
      <c r="Z18" s="646">
        <v>0.1</v>
      </c>
      <c r="AA18" s="646"/>
      <c r="AB18" s="646"/>
      <c r="AC18" s="646"/>
      <c r="AD18" s="647">
        <v>4001</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3570</v>
      </c>
      <c r="CS18" s="609"/>
      <c r="CT18" s="609"/>
      <c r="CU18" s="609"/>
      <c r="CV18" s="609"/>
      <c r="CW18" s="609"/>
      <c r="CX18" s="609"/>
      <c r="CY18" s="610"/>
      <c r="CZ18" s="646">
        <v>0.1</v>
      </c>
      <c r="DA18" s="646"/>
      <c r="DB18" s="646"/>
      <c r="DC18" s="646"/>
      <c r="DD18" s="614" t="s">
        <v>122</v>
      </c>
      <c r="DE18" s="609"/>
      <c r="DF18" s="609"/>
      <c r="DG18" s="609"/>
      <c r="DH18" s="609"/>
      <c r="DI18" s="609"/>
      <c r="DJ18" s="609"/>
      <c r="DK18" s="609"/>
      <c r="DL18" s="609"/>
      <c r="DM18" s="609"/>
      <c r="DN18" s="609"/>
      <c r="DO18" s="609"/>
      <c r="DP18" s="610"/>
      <c r="DQ18" s="614">
        <v>3570</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32406</v>
      </c>
      <c r="S19" s="609"/>
      <c r="T19" s="609"/>
      <c r="U19" s="609"/>
      <c r="V19" s="609"/>
      <c r="W19" s="609"/>
      <c r="X19" s="609"/>
      <c r="Y19" s="610"/>
      <c r="Z19" s="646">
        <v>0.6</v>
      </c>
      <c r="AA19" s="646"/>
      <c r="AB19" s="646"/>
      <c r="AC19" s="646"/>
      <c r="AD19" s="647">
        <v>32406</v>
      </c>
      <c r="AE19" s="647"/>
      <c r="AF19" s="647"/>
      <c r="AG19" s="647"/>
      <c r="AH19" s="647"/>
      <c r="AI19" s="647"/>
      <c r="AJ19" s="647"/>
      <c r="AK19" s="647"/>
      <c r="AL19" s="611">
        <v>1</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44336</v>
      </c>
      <c r="BH19" s="609"/>
      <c r="BI19" s="609"/>
      <c r="BJ19" s="609"/>
      <c r="BK19" s="609"/>
      <c r="BL19" s="609"/>
      <c r="BM19" s="609"/>
      <c r="BN19" s="610"/>
      <c r="BO19" s="646">
        <v>4.7</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44336</v>
      </c>
      <c r="BH20" s="609"/>
      <c r="BI20" s="609"/>
      <c r="BJ20" s="609"/>
      <c r="BK20" s="609"/>
      <c r="BL20" s="609"/>
      <c r="BM20" s="609"/>
      <c r="BN20" s="610"/>
      <c r="BO20" s="646">
        <v>4.7</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5666758</v>
      </c>
      <c r="CS20" s="609"/>
      <c r="CT20" s="609"/>
      <c r="CU20" s="609"/>
      <c r="CV20" s="609"/>
      <c r="CW20" s="609"/>
      <c r="CX20" s="609"/>
      <c r="CY20" s="610"/>
      <c r="CZ20" s="646">
        <v>100</v>
      </c>
      <c r="DA20" s="646"/>
      <c r="DB20" s="646"/>
      <c r="DC20" s="646"/>
      <c r="DD20" s="614">
        <v>406509</v>
      </c>
      <c r="DE20" s="609"/>
      <c r="DF20" s="609"/>
      <c r="DG20" s="609"/>
      <c r="DH20" s="609"/>
      <c r="DI20" s="609"/>
      <c r="DJ20" s="609"/>
      <c r="DK20" s="609"/>
      <c r="DL20" s="609"/>
      <c r="DM20" s="609"/>
      <c r="DN20" s="609"/>
      <c r="DO20" s="609"/>
      <c r="DP20" s="610"/>
      <c r="DQ20" s="614">
        <v>3726687</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1969260</v>
      </c>
      <c r="S21" s="609"/>
      <c r="T21" s="609"/>
      <c r="U21" s="609"/>
      <c r="V21" s="609"/>
      <c r="W21" s="609"/>
      <c r="X21" s="609"/>
      <c r="Y21" s="610"/>
      <c r="Z21" s="646">
        <v>33.5</v>
      </c>
      <c r="AA21" s="646"/>
      <c r="AB21" s="646"/>
      <c r="AC21" s="646"/>
      <c r="AD21" s="647">
        <v>1819113</v>
      </c>
      <c r="AE21" s="647"/>
      <c r="AF21" s="647"/>
      <c r="AG21" s="647"/>
      <c r="AH21" s="647"/>
      <c r="AI21" s="647"/>
      <c r="AJ21" s="647"/>
      <c r="AK21" s="647"/>
      <c r="AL21" s="611">
        <v>58.5</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44336</v>
      </c>
      <c r="BH21" s="609"/>
      <c r="BI21" s="609"/>
      <c r="BJ21" s="609"/>
      <c r="BK21" s="609"/>
      <c r="BL21" s="609"/>
      <c r="BM21" s="609"/>
      <c r="BN21" s="610"/>
      <c r="BO21" s="646">
        <v>4.7</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1819113</v>
      </c>
      <c r="S22" s="609"/>
      <c r="T22" s="609"/>
      <c r="U22" s="609"/>
      <c r="V22" s="609"/>
      <c r="W22" s="609"/>
      <c r="X22" s="609"/>
      <c r="Y22" s="610"/>
      <c r="Z22" s="646">
        <v>30.9</v>
      </c>
      <c r="AA22" s="646"/>
      <c r="AB22" s="646"/>
      <c r="AC22" s="646"/>
      <c r="AD22" s="647">
        <v>1819113</v>
      </c>
      <c r="AE22" s="647"/>
      <c r="AF22" s="647"/>
      <c r="AG22" s="647"/>
      <c r="AH22" s="647"/>
      <c r="AI22" s="647"/>
      <c r="AJ22" s="647"/>
      <c r="AK22" s="647"/>
      <c r="AL22" s="611">
        <v>58.5</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150147</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2387680</v>
      </c>
      <c r="CS24" s="664"/>
      <c r="CT24" s="664"/>
      <c r="CU24" s="664"/>
      <c r="CV24" s="664"/>
      <c r="CW24" s="664"/>
      <c r="CX24" s="664"/>
      <c r="CY24" s="689"/>
      <c r="CZ24" s="690">
        <v>42.1</v>
      </c>
      <c r="DA24" s="672"/>
      <c r="DB24" s="672"/>
      <c r="DC24" s="692"/>
      <c r="DD24" s="688">
        <v>1920758</v>
      </c>
      <c r="DE24" s="664"/>
      <c r="DF24" s="664"/>
      <c r="DG24" s="664"/>
      <c r="DH24" s="664"/>
      <c r="DI24" s="664"/>
      <c r="DJ24" s="664"/>
      <c r="DK24" s="689"/>
      <c r="DL24" s="688">
        <v>1536508</v>
      </c>
      <c r="DM24" s="664"/>
      <c r="DN24" s="664"/>
      <c r="DO24" s="664"/>
      <c r="DP24" s="664"/>
      <c r="DQ24" s="664"/>
      <c r="DR24" s="664"/>
      <c r="DS24" s="664"/>
      <c r="DT24" s="664"/>
      <c r="DU24" s="664"/>
      <c r="DV24" s="689"/>
      <c r="DW24" s="690">
        <v>49.3</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3242113</v>
      </c>
      <c r="S25" s="609"/>
      <c r="T25" s="609"/>
      <c r="U25" s="609"/>
      <c r="V25" s="609"/>
      <c r="W25" s="609"/>
      <c r="X25" s="609"/>
      <c r="Y25" s="610"/>
      <c r="Z25" s="646">
        <v>55.2</v>
      </c>
      <c r="AA25" s="646"/>
      <c r="AB25" s="646"/>
      <c r="AC25" s="646"/>
      <c r="AD25" s="647">
        <v>3091966</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1179259</v>
      </c>
      <c r="CS25" s="621"/>
      <c r="CT25" s="621"/>
      <c r="CU25" s="621"/>
      <c r="CV25" s="621"/>
      <c r="CW25" s="621"/>
      <c r="CX25" s="621"/>
      <c r="CY25" s="622"/>
      <c r="CZ25" s="611">
        <v>20.8</v>
      </c>
      <c r="DA25" s="623"/>
      <c r="DB25" s="623"/>
      <c r="DC25" s="624"/>
      <c r="DD25" s="614">
        <v>1117261</v>
      </c>
      <c r="DE25" s="621"/>
      <c r="DF25" s="621"/>
      <c r="DG25" s="621"/>
      <c r="DH25" s="621"/>
      <c r="DI25" s="621"/>
      <c r="DJ25" s="621"/>
      <c r="DK25" s="622"/>
      <c r="DL25" s="614">
        <v>887111</v>
      </c>
      <c r="DM25" s="621"/>
      <c r="DN25" s="621"/>
      <c r="DO25" s="621"/>
      <c r="DP25" s="621"/>
      <c r="DQ25" s="621"/>
      <c r="DR25" s="621"/>
      <c r="DS25" s="621"/>
      <c r="DT25" s="621"/>
      <c r="DU25" s="621"/>
      <c r="DV25" s="622"/>
      <c r="DW25" s="611">
        <v>28.4</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654</v>
      </c>
      <c r="S26" s="609"/>
      <c r="T26" s="609"/>
      <c r="U26" s="609"/>
      <c r="V26" s="609"/>
      <c r="W26" s="609"/>
      <c r="X26" s="609"/>
      <c r="Y26" s="610"/>
      <c r="Z26" s="646">
        <v>0</v>
      </c>
      <c r="AA26" s="646"/>
      <c r="AB26" s="646"/>
      <c r="AC26" s="646"/>
      <c r="AD26" s="647">
        <v>654</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683471</v>
      </c>
      <c r="CS26" s="609"/>
      <c r="CT26" s="609"/>
      <c r="CU26" s="609"/>
      <c r="CV26" s="609"/>
      <c r="CW26" s="609"/>
      <c r="CX26" s="609"/>
      <c r="CY26" s="610"/>
      <c r="CZ26" s="611">
        <v>12.1</v>
      </c>
      <c r="DA26" s="623"/>
      <c r="DB26" s="623"/>
      <c r="DC26" s="624"/>
      <c r="DD26" s="614">
        <v>640473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80033</v>
      </c>
      <c r="S27" s="609"/>
      <c r="T27" s="609"/>
      <c r="U27" s="609"/>
      <c r="V27" s="609"/>
      <c r="W27" s="609"/>
      <c r="X27" s="609"/>
      <c r="Y27" s="610"/>
      <c r="Z27" s="646">
        <v>1.4</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937167</v>
      </c>
      <c r="BH27" s="609"/>
      <c r="BI27" s="609"/>
      <c r="BJ27" s="609"/>
      <c r="BK27" s="609"/>
      <c r="BL27" s="609"/>
      <c r="BM27" s="609"/>
      <c r="BN27" s="610"/>
      <c r="BO27" s="646">
        <v>100</v>
      </c>
      <c r="BP27" s="646"/>
      <c r="BQ27" s="646"/>
      <c r="BR27" s="646"/>
      <c r="BS27" s="647">
        <v>4136</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730884</v>
      </c>
      <c r="CS27" s="621"/>
      <c r="CT27" s="621"/>
      <c r="CU27" s="621"/>
      <c r="CV27" s="621"/>
      <c r="CW27" s="621"/>
      <c r="CX27" s="621"/>
      <c r="CY27" s="622"/>
      <c r="CZ27" s="611">
        <v>12.9</v>
      </c>
      <c r="DA27" s="623"/>
      <c r="DB27" s="623"/>
      <c r="DC27" s="624"/>
      <c r="DD27" s="614">
        <v>336449</v>
      </c>
      <c r="DE27" s="621"/>
      <c r="DF27" s="621"/>
      <c r="DG27" s="621"/>
      <c r="DH27" s="621"/>
      <c r="DI27" s="621"/>
      <c r="DJ27" s="621"/>
      <c r="DK27" s="622"/>
      <c r="DL27" s="614">
        <v>182349</v>
      </c>
      <c r="DM27" s="621"/>
      <c r="DN27" s="621"/>
      <c r="DO27" s="621"/>
      <c r="DP27" s="621"/>
      <c r="DQ27" s="621"/>
      <c r="DR27" s="621"/>
      <c r="DS27" s="621"/>
      <c r="DT27" s="621"/>
      <c r="DU27" s="621"/>
      <c r="DV27" s="622"/>
      <c r="DW27" s="611">
        <v>5.8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57300</v>
      </c>
      <c r="S28" s="609"/>
      <c r="T28" s="609"/>
      <c r="U28" s="609"/>
      <c r="V28" s="609"/>
      <c r="W28" s="609"/>
      <c r="X28" s="609"/>
      <c r="Y28" s="610"/>
      <c r="Z28" s="646">
        <v>1</v>
      </c>
      <c r="AA28" s="646"/>
      <c r="AB28" s="646"/>
      <c r="AC28" s="646"/>
      <c r="AD28" s="647">
        <v>1429</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477537</v>
      </c>
      <c r="CS28" s="609"/>
      <c r="CT28" s="609"/>
      <c r="CU28" s="609"/>
      <c r="CV28" s="609"/>
      <c r="CW28" s="609"/>
      <c r="CX28" s="609"/>
      <c r="CY28" s="610"/>
      <c r="CZ28" s="611">
        <v>8.4</v>
      </c>
      <c r="DA28" s="623"/>
      <c r="DB28" s="623"/>
      <c r="DC28" s="624"/>
      <c r="DD28" s="614">
        <v>467048</v>
      </c>
      <c r="DE28" s="609"/>
      <c r="DF28" s="609"/>
      <c r="DG28" s="609"/>
      <c r="DH28" s="609"/>
      <c r="DI28" s="609"/>
      <c r="DJ28" s="609"/>
      <c r="DK28" s="610"/>
      <c r="DL28" s="614">
        <v>467048</v>
      </c>
      <c r="DM28" s="609"/>
      <c r="DN28" s="609"/>
      <c r="DO28" s="609"/>
      <c r="DP28" s="609"/>
      <c r="DQ28" s="609"/>
      <c r="DR28" s="609"/>
      <c r="DS28" s="609"/>
      <c r="DT28" s="609"/>
      <c r="DU28" s="609"/>
      <c r="DV28" s="610"/>
      <c r="DW28" s="611">
        <v>15</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33726</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477537</v>
      </c>
      <c r="CS29" s="621"/>
      <c r="CT29" s="621"/>
      <c r="CU29" s="621"/>
      <c r="CV29" s="621"/>
      <c r="CW29" s="621"/>
      <c r="CX29" s="621"/>
      <c r="CY29" s="622"/>
      <c r="CZ29" s="611">
        <v>8.4</v>
      </c>
      <c r="DA29" s="623"/>
      <c r="DB29" s="623"/>
      <c r="DC29" s="624"/>
      <c r="DD29" s="614">
        <v>467048</v>
      </c>
      <c r="DE29" s="621"/>
      <c r="DF29" s="621"/>
      <c r="DG29" s="621"/>
      <c r="DH29" s="621"/>
      <c r="DI29" s="621"/>
      <c r="DJ29" s="621"/>
      <c r="DK29" s="622"/>
      <c r="DL29" s="614">
        <v>467048</v>
      </c>
      <c r="DM29" s="621"/>
      <c r="DN29" s="621"/>
      <c r="DO29" s="621"/>
      <c r="DP29" s="621"/>
      <c r="DQ29" s="621"/>
      <c r="DR29" s="621"/>
      <c r="DS29" s="621"/>
      <c r="DT29" s="621"/>
      <c r="DU29" s="621"/>
      <c r="DV29" s="622"/>
      <c r="DW29" s="611">
        <v>15</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633314</v>
      </c>
      <c r="S30" s="609"/>
      <c r="T30" s="609"/>
      <c r="U30" s="609"/>
      <c r="V30" s="609"/>
      <c r="W30" s="609"/>
      <c r="X30" s="609"/>
      <c r="Y30" s="610"/>
      <c r="Z30" s="646">
        <v>10.8</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468127</v>
      </c>
      <c r="CS30" s="609"/>
      <c r="CT30" s="609"/>
      <c r="CU30" s="609"/>
      <c r="CV30" s="609"/>
      <c r="CW30" s="609"/>
      <c r="CX30" s="609"/>
      <c r="CY30" s="610"/>
      <c r="CZ30" s="611">
        <v>8.3000000000000007</v>
      </c>
      <c r="DA30" s="623"/>
      <c r="DB30" s="623"/>
      <c r="DC30" s="624"/>
      <c r="DD30" s="614">
        <v>458008</v>
      </c>
      <c r="DE30" s="609"/>
      <c r="DF30" s="609"/>
      <c r="DG30" s="609"/>
      <c r="DH30" s="609"/>
      <c r="DI30" s="609"/>
      <c r="DJ30" s="609"/>
      <c r="DK30" s="610"/>
      <c r="DL30" s="614">
        <v>458008</v>
      </c>
      <c r="DM30" s="609"/>
      <c r="DN30" s="609"/>
      <c r="DO30" s="609"/>
      <c r="DP30" s="609"/>
      <c r="DQ30" s="609"/>
      <c r="DR30" s="609"/>
      <c r="DS30" s="609"/>
      <c r="DT30" s="609"/>
      <c r="DU30" s="609"/>
      <c r="DV30" s="610"/>
      <c r="DW30" s="611">
        <v>14.7</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99.5</v>
      </c>
      <c r="BH31" s="671"/>
      <c r="BI31" s="671"/>
      <c r="BJ31" s="671"/>
      <c r="BK31" s="671"/>
      <c r="BL31" s="671"/>
      <c r="BM31" s="672">
        <v>98.1</v>
      </c>
      <c r="BN31" s="671"/>
      <c r="BO31" s="671"/>
      <c r="BP31" s="671"/>
      <c r="BQ31" s="673"/>
      <c r="BR31" s="670">
        <v>99.4</v>
      </c>
      <c r="BS31" s="671"/>
      <c r="BT31" s="671"/>
      <c r="BU31" s="671"/>
      <c r="BV31" s="671"/>
      <c r="BW31" s="671"/>
      <c r="BX31" s="672">
        <v>98.1</v>
      </c>
      <c r="BY31" s="671"/>
      <c r="BZ31" s="671"/>
      <c r="CA31" s="671"/>
      <c r="CB31" s="673"/>
      <c r="CD31" s="629"/>
      <c r="CE31" s="630"/>
      <c r="CF31" s="605" t="s">
        <v>301</v>
      </c>
      <c r="CG31" s="606"/>
      <c r="CH31" s="606"/>
      <c r="CI31" s="606"/>
      <c r="CJ31" s="606"/>
      <c r="CK31" s="606"/>
      <c r="CL31" s="606"/>
      <c r="CM31" s="606"/>
      <c r="CN31" s="606"/>
      <c r="CO31" s="606"/>
      <c r="CP31" s="606"/>
      <c r="CQ31" s="607"/>
      <c r="CR31" s="608">
        <v>9410</v>
      </c>
      <c r="CS31" s="621"/>
      <c r="CT31" s="621"/>
      <c r="CU31" s="621"/>
      <c r="CV31" s="621"/>
      <c r="CW31" s="621"/>
      <c r="CX31" s="621"/>
      <c r="CY31" s="622"/>
      <c r="CZ31" s="611">
        <v>0.2</v>
      </c>
      <c r="DA31" s="623"/>
      <c r="DB31" s="623"/>
      <c r="DC31" s="624"/>
      <c r="DD31" s="614">
        <v>9040</v>
      </c>
      <c r="DE31" s="621"/>
      <c r="DF31" s="621"/>
      <c r="DG31" s="621"/>
      <c r="DH31" s="621"/>
      <c r="DI31" s="621"/>
      <c r="DJ31" s="621"/>
      <c r="DK31" s="622"/>
      <c r="DL31" s="614">
        <v>9040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311139</v>
      </c>
      <c r="S32" s="609"/>
      <c r="T32" s="609"/>
      <c r="U32" s="609"/>
      <c r="V32" s="609"/>
      <c r="W32" s="609"/>
      <c r="X32" s="609"/>
      <c r="Y32" s="610"/>
      <c r="Z32" s="646">
        <v>5.3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99.5</v>
      </c>
      <c r="BH32" s="621"/>
      <c r="BI32" s="621"/>
      <c r="BJ32" s="621"/>
      <c r="BK32" s="621"/>
      <c r="BL32" s="621"/>
      <c r="BM32" s="612">
        <v>97.8</v>
      </c>
      <c r="BN32" s="621"/>
      <c r="BO32" s="621"/>
      <c r="BP32" s="621"/>
      <c r="BQ32" s="644"/>
      <c r="BR32" s="674">
        <v>99.4</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19137</v>
      </c>
      <c r="S33" s="609"/>
      <c r="T33" s="609"/>
      <c r="U33" s="609"/>
      <c r="V33" s="609"/>
      <c r="W33" s="609"/>
      <c r="X33" s="609"/>
      <c r="Y33" s="610"/>
      <c r="Z33" s="646">
        <v>0.3</v>
      </c>
      <c r="AA33" s="646"/>
      <c r="AB33" s="646"/>
      <c r="AC33" s="646"/>
      <c r="AD33" s="647">
        <v>1946</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99.4</v>
      </c>
      <c r="BH33" s="593"/>
      <c r="BI33" s="593"/>
      <c r="BJ33" s="593"/>
      <c r="BK33" s="593"/>
      <c r="BL33" s="593"/>
      <c r="BM33" s="639">
        <v>98.1</v>
      </c>
      <c r="BN33" s="593"/>
      <c r="BO33" s="593"/>
      <c r="BP33" s="593"/>
      <c r="BQ33" s="656"/>
      <c r="BR33" s="669">
        <v>99.4</v>
      </c>
      <c r="BS33" s="593"/>
      <c r="BT33" s="593"/>
      <c r="BU33" s="593"/>
      <c r="BV33" s="593"/>
      <c r="BW33" s="593"/>
      <c r="BX33" s="639">
        <v>98.1</v>
      </c>
      <c r="BY33" s="593"/>
      <c r="BZ33" s="593"/>
      <c r="CA33" s="593"/>
      <c r="CB33" s="656"/>
      <c r="CD33" s="605" t="s">
        <v>308</v>
      </c>
      <c r="CE33" s="606"/>
      <c r="CF33" s="606"/>
      <c r="CG33" s="606"/>
      <c r="CH33" s="606"/>
      <c r="CI33" s="606"/>
      <c r="CJ33" s="606"/>
      <c r="CK33" s="606"/>
      <c r="CL33" s="606"/>
      <c r="CM33" s="606"/>
      <c r="CN33" s="606"/>
      <c r="CO33" s="606"/>
      <c r="CP33" s="606"/>
      <c r="CQ33" s="607"/>
      <c r="CR33" s="608">
        <v>2872569</v>
      </c>
      <c r="CS33" s="621"/>
      <c r="CT33" s="621"/>
      <c r="CU33" s="621"/>
      <c r="CV33" s="621"/>
      <c r="CW33" s="621"/>
      <c r="CX33" s="621"/>
      <c r="CY33" s="622"/>
      <c r="CZ33" s="611">
        <v>50.7</v>
      </c>
      <c r="DA33" s="623"/>
      <c r="DB33" s="623"/>
      <c r="DC33" s="624"/>
      <c r="DD33" s="614">
        <v>1714181</v>
      </c>
      <c r="DE33" s="621"/>
      <c r="DF33" s="621"/>
      <c r="DG33" s="621"/>
      <c r="DH33" s="621"/>
      <c r="DI33" s="621"/>
      <c r="DJ33" s="621"/>
      <c r="DK33" s="622"/>
      <c r="DL33" s="614">
        <v>1230589</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348285</v>
      </c>
      <c r="S34" s="609"/>
      <c r="T34" s="609"/>
      <c r="U34" s="609"/>
      <c r="V34" s="609"/>
      <c r="W34" s="609"/>
      <c r="X34" s="609"/>
      <c r="Y34" s="610"/>
      <c r="Z34" s="646">
        <v>5.9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1030309</v>
      </c>
      <c r="CS34" s="609"/>
      <c r="CT34" s="609"/>
      <c r="CU34" s="609"/>
      <c r="CV34" s="609"/>
      <c r="CW34" s="609"/>
      <c r="CX34" s="609"/>
      <c r="CY34" s="610"/>
      <c r="CZ34" s="611">
        <v>18.2</v>
      </c>
      <c r="DA34" s="623"/>
      <c r="DB34" s="623"/>
      <c r="DC34" s="624"/>
      <c r="DD34" s="614">
        <v>497362</v>
      </c>
      <c r="DE34" s="609"/>
      <c r="DF34" s="609"/>
      <c r="DG34" s="609"/>
      <c r="DH34" s="609"/>
      <c r="DI34" s="609"/>
      <c r="DJ34" s="609"/>
      <c r="DK34" s="610"/>
      <c r="DL34" s="614">
        <v>341807</v>
      </c>
      <c r="DM34" s="609"/>
      <c r="DN34" s="609"/>
      <c r="DO34" s="609"/>
      <c r="DP34" s="609"/>
      <c r="DQ34" s="609"/>
      <c r="DR34" s="609"/>
      <c r="DS34" s="609"/>
      <c r="DT34" s="609"/>
      <c r="DU34" s="609"/>
      <c r="DV34" s="610"/>
      <c r="DW34" s="611">
        <v>11</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284549</v>
      </c>
      <c r="S35" s="609"/>
      <c r="T35" s="609"/>
      <c r="U35" s="609"/>
      <c r="V35" s="609"/>
      <c r="W35" s="609"/>
      <c r="X35" s="609"/>
      <c r="Y35" s="610"/>
      <c r="Z35" s="646">
        <v>4.8</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73350</v>
      </c>
      <c r="CS35" s="621"/>
      <c r="CT35" s="621"/>
      <c r="CU35" s="621"/>
      <c r="CV35" s="621"/>
      <c r="CW35" s="621"/>
      <c r="CX35" s="621"/>
      <c r="CY35" s="622"/>
      <c r="CZ35" s="611">
        <v>1.3</v>
      </c>
      <c r="DA35" s="623"/>
      <c r="DB35" s="623"/>
      <c r="DC35" s="624"/>
      <c r="DD35" s="614">
        <v>53996</v>
      </c>
      <c r="DE35" s="621"/>
      <c r="DF35" s="621"/>
      <c r="DG35" s="621"/>
      <c r="DH35" s="621"/>
      <c r="DI35" s="621"/>
      <c r="DJ35" s="621"/>
      <c r="DK35" s="622"/>
      <c r="DL35" s="614">
        <v>9617</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124263</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717697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20432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989978</v>
      </c>
      <c r="CS36" s="609"/>
      <c r="CT36" s="609"/>
      <c r="CU36" s="609"/>
      <c r="CV36" s="609"/>
      <c r="CW36" s="609"/>
      <c r="CX36" s="609"/>
      <c r="CY36" s="610"/>
      <c r="CZ36" s="611">
        <v>17.5</v>
      </c>
      <c r="DA36" s="623"/>
      <c r="DB36" s="623"/>
      <c r="DC36" s="624"/>
      <c r="DD36" s="614">
        <v>644980</v>
      </c>
      <c r="DE36" s="609"/>
      <c r="DF36" s="609"/>
      <c r="DG36" s="609"/>
      <c r="DH36" s="609"/>
      <c r="DI36" s="609"/>
      <c r="DJ36" s="609"/>
      <c r="DK36" s="610"/>
      <c r="DL36" s="614">
        <v>425956</v>
      </c>
      <c r="DM36" s="609"/>
      <c r="DN36" s="609"/>
      <c r="DO36" s="609"/>
      <c r="DP36" s="609"/>
      <c r="DQ36" s="609"/>
      <c r="DR36" s="609"/>
      <c r="DS36" s="609"/>
      <c r="DT36" s="609"/>
      <c r="DU36" s="609"/>
      <c r="DV36" s="610"/>
      <c r="DW36" s="611">
        <v>13.7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425288</v>
      </c>
      <c r="S37" s="609"/>
      <c r="T37" s="609"/>
      <c r="U37" s="609"/>
      <c r="V37" s="609"/>
      <c r="W37" s="609"/>
      <c r="X37" s="609"/>
      <c r="Y37" s="610"/>
      <c r="Z37" s="646">
        <v>7.2</v>
      </c>
      <c r="AA37" s="646"/>
      <c r="AB37" s="646"/>
      <c r="AC37" s="646"/>
      <c r="AD37" s="647">
        <v>15670</v>
      </c>
      <c r="AE37" s="647"/>
      <c r="AF37" s="647"/>
      <c r="AG37" s="647"/>
      <c r="AH37" s="647"/>
      <c r="AI37" s="647"/>
      <c r="AJ37" s="647"/>
      <c r="AK37" s="647"/>
      <c r="AL37" s="611">
        <v>0.5</v>
      </c>
      <c r="AM37" s="612"/>
      <c r="AN37" s="612"/>
      <c r="AO37" s="648"/>
      <c r="AQ37" s="641" t="s">
        <v>320</v>
      </c>
      <c r="AR37" s="642"/>
      <c r="AS37" s="642"/>
      <c r="AT37" s="642"/>
      <c r="AU37" s="642"/>
      <c r="AV37" s="642"/>
      <c r="AW37" s="642"/>
      <c r="AX37" s="642"/>
      <c r="AY37" s="643"/>
      <c r="AZ37" s="608">
        <v>106351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4154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450173</v>
      </c>
      <c r="CS37" s="621"/>
      <c r="CT37" s="621"/>
      <c r="CU37" s="621"/>
      <c r="CV37" s="621"/>
      <c r="CW37" s="621"/>
      <c r="CX37" s="621"/>
      <c r="CY37" s="622"/>
      <c r="CZ37" s="611">
        <v>7.9</v>
      </c>
      <c r="DA37" s="623"/>
      <c r="DB37" s="623"/>
      <c r="DC37" s="624"/>
      <c r="DD37" s="614">
        <v>301231</v>
      </c>
      <c r="DE37" s="621"/>
      <c r="DF37" s="621"/>
      <c r="DG37" s="621"/>
      <c r="DH37" s="621"/>
      <c r="DI37" s="621"/>
      <c r="DJ37" s="621"/>
      <c r="DK37" s="622"/>
      <c r="DL37" s="614">
        <v>300626</v>
      </c>
      <c r="DM37" s="621"/>
      <c r="DN37" s="621"/>
      <c r="DO37" s="621"/>
      <c r="DP37" s="621"/>
      <c r="DQ37" s="621"/>
      <c r="DR37" s="621"/>
      <c r="DS37" s="621"/>
      <c r="DT37" s="621"/>
      <c r="DU37" s="621"/>
      <c r="DV37" s="622"/>
      <c r="DW37" s="611">
        <v>9.6</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318833</v>
      </c>
      <c r="S38" s="609"/>
      <c r="T38" s="609"/>
      <c r="U38" s="609"/>
      <c r="V38" s="609"/>
      <c r="W38" s="609"/>
      <c r="X38" s="609"/>
      <c r="Y38" s="610"/>
      <c r="Z38" s="646">
        <v>5.4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63037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1004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548309</v>
      </c>
      <c r="CS38" s="609"/>
      <c r="CT38" s="609"/>
      <c r="CU38" s="609"/>
      <c r="CV38" s="609"/>
      <c r="CW38" s="609"/>
      <c r="CX38" s="609"/>
      <c r="CY38" s="610"/>
      <c r="CZ38" s="611">
        <v>9.6999999999999993</v>
      </c>
      <c r="DA38" s="623"/>
      <c r="DB38" s="623"/>
      <c r="DC38" s="624"/>
      <c r="DD38" s="614">
        <v>467104</v>
      </c>
      <c r="DE38" s="609"/>
      <c r="DF38" s="609"/>
      <c r="DG38" s="609"/>
      <c r="DH38" s="609"/>
      <c r="DI38" s="609"/>
      <c r="DJ38" s="609"/>
      <c r="DK38" s="610"/>
      <c r="DL38" s="614">
        <v>453209</v>
      </c>
      <c r="DM38" s="609"/>
      <c r="DN38" s="609"/>
      <c r="DO38" s="609"/>
      <c r="DP38" s="609"/>
      <c r="DQ38" s="609"/>
      <c r="DR38" s="609"/>
      <c r="DS38" s="609"/>
      <c r="DT38" s="609"/>
      <c r="DU38" s="609"/>
      <c r="DV38" s="610"/>
      <c r="DW38" s="611">
        <v>14.5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11976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1429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133457</v>
      </c>
      <c r="CS39" s="621"/>
      <c r="CT39" s="621"/>
      <c r="CU39" s="621"/>
      <c r="CV39" s="621"/>
      <c r="CW39" s="621"/>
      <c r="CX39" s="621"/>
      <c r="CY39" s="622"/>
      <c r="CZ39" s="611">
        <v>2.4</v>
      </c>
      <c r="DA39" s="623"/>
      <c r="DB39" s="623"/>
      <c r="DC39" s="624"/>
      <c r="DD39" s="614">
        <v>18263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8033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101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97166</v>
      </c>
      <c r="CS40" s="609"/>
      <c r="CT40" s="609"/>
      <c r="CU40" s="609"/>
      <c r="CV40" s="609"/>
      <c r="CW40" s="609"/>
      <c r="CX40" s="609"/>
      <c r="CY40" s="610"/>
      <c r="CZ40" s="611">
        <v>1.7</v>
      </c>
      <c r="DA40" s="623"/>
      <c r="DB40" s="623"/>
      <c r="DC40" s="624"/>
      <c r="DD40" s="614">
        <v>32476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5878634</v>
      </c>
      <c r="S41" s="633"/>
      <c r="T41" s="633"/>
      <c r="U41" s="633"/>
      <c r="V41" s="633"/>
      <c r="W41" s="633"/>
      <c r="X41" s="633"/>
      <c r="Y41" s="636"/>
      <c r="Z41" s="637">
        <v>100</v>
      </c>
      <c r="AA41" s="637"/>
      <c r="AB41" s="637"/>
      <c r="AC41" s="637"/>
      <c r="AD41" s="638">
        <v>3111665</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99060</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437273</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439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406509</v>
      </c>
      <c r="CS42" s="621"/>
      <c r="CT42" s="621"/>
      <c r="CU42" s="621"/>
      <c r="CV42" s="621"/>
      <c r="CW42" s="621"/>
      <c r="CX42" s="621"/>
      <c r="CY42" s="622"/>
      <c r="CZ42" s="611">
        <v>7.2</v>
      </c>
      <c r="DA42" s="623"/>
      <c r="DB42" s="623"/>
      <c r="DC42" s="624"/>
      <c r="DD42" s="614">
        <v>91748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406509</v>
      </c>
      <c r="CS44" s="609"/>
      <c r="CT44" s="609"/>
      <c r="CU44" s="609"/>
      <c r="CV44" s="609"/>
      <c r="CW44" s="609"/>
      <c r="CX44" s="609"/>
      <c r="CY44" s="610"/>
      <c r="CZ44" s="611">
        <v>7.2</v>
      </c>
      <c r="DA44" s="612"/>
      <c r="DB44" s="612"/>
      <c r="DC44" s="613"/>
      <c r="DD44" s="614">
        <v>91748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141009</v>
      </c>
      <c r="CS45" s="621"/>
      <c r="CT45" s="621"/>
      <c r="CU45" s="621"/>
      <c r="CV45" s="621"/>
      <c r="CW45" s="621"/>
      <c r="CX45" s="621"/>
      <c r="CY45" s="622"/>
      <c r="CZ45" s="611">
        <v>2.5</v>
      </c>
      <c r="DA45" s="623"/>
      <c r="DB45" s="623"/>
      <c r="DC45" s="624"/>
      <c r="DD45" s="614">
        <v>12169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265500</v>
      </c>
      <c r="CS46" s="609"/>
      <c r="CT46" s="609"/>
      <c r="CU46" s="609"/>
      <c r="CV46" s="609"/>
      <c r="CW46" s="609"/>
      <c r="CX46" s="609"/>
      <c r="CY46" s="610"/>
      <c r="CZ46" s="611">
        <v>4.7</v>
      </c>
      <c r="DA46" s="612"/>
      <c r="DB46" s="612"/>
      <c r="DC46" s="613"/>
      <c r="DD46" s="614">
        <v>79579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5666758</v>
      </c>
      <c r="CS49" s="593"/>
      <c r="CT49" s="593"/>
      <c r="CU49" s="593"/>
      <c r="CV49" s="593"/>
      <c r="CW49" s="593"/>
      <c r="CX49" s="593"/>
      <c r="CY49" s="594"/>
      <c r="CZ49" s="595">
        <v>100</v>
      </c>
      <c r="DA49" s="596"/>
      <c r="DB49" s="596"/>
      <c r="DC49" s="597"/>
      <c r="DD49" s="598">
        <v>3726687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rvdO1/sSoufR2GodeKyigt+/m8SU4+mdXu/LQHHW39GaHIoGcQs0EqxKnHg0I4oms4xCHr+EaT1jFfQBXz7LGQ==" saltValue="ca4OE9jikFP8kL9ZUD01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8" t="s">
        <v>353</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9" t="s">
        <v>354</v>
      </c>
      <c r="DK2" s="1080"/>
      <c r="DL2" s="1080"/>
      <c r="DM2" s="1080"/>
      <c r="DN2" s="1080"/>
      <c r="DO2" s="1081"/>
      <c r="DP2" s="210"/>
      <c r="DQ2" s="1079" t="s">
        <v>355</v>
      </c>
      <c r="DR2" s="1080"/>
      <c r="DS2" s="1080"/>
      <c r="DT2" s="1080"/>
      <c r="DU2" s="1080"/>
      <c r="DV2" s="1080"/>
      <c r="DW2" s="1080"/>
      <c r="DX2" s="1080"/>
      <c r="DY2" s="1080"/>
      <c r="DZ2" s="108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7" t="s">
        <v>356</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2"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2" t="s">
        <v>372</v>
      </c>
      <c r="DH5" s="1073"/>
      <c r="DI5" s="1073"/>
      <c r="DJ5" s="1073"/>
      <c r="DK5" s="1074"/>
      <c r="DL5" s="1072" t="s">
        <v>373</v>
      </c>
      <c r="DM5" s="1073"/>
      <c r="DN5" s="1073"/>
      <c r="DO5" s="1073"/>
      <c r="DP5" s="1074"/>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3"/>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5"/>
      <c r="DH6" s="1076"/>
      <c r="DI6" s="1076"/>
      <c r="DJ6" s="1076"/>
      <c r="DK6" s="1077"/>
      <c r="DL6" s="1075"/>
      <c r="DM6" s="1076"/>
      <c r="DN6" s="1076"/>
      <c r="DO6" s="1076"/>
      <c r="DP6" s="1077"/>
      <c r="DQ6" s="991"/>
      <c r="DR6" s="992"/>
      <c r="DS6" s="992"/>
      <c r="DT6" s="992"/>
      <c r="DU6" s="993"/>
      <c r="DV6" s="991"/>
      <c r="DW6" s="992"/>
      <c r="DX6" s="992"/>
      <c r="DY6" s="992"/>
      <c r="DZ6" s="1003"/>
      <c r="EA6" s="217"/>
    </row>
    <row r="7" spans="1:131" s="218" customFormat="1" ht="26.25" customHeight="1" thickTop="1" x14ac:dyDescent="0.15">
      <c r="A7" s="219">
        <v>1</v>
      </c>
      <c r="B7" s="1035" t="s">
        <v>375</v>
      </c>
      <c r="C7" s="1036"/>
      <c r="D7" s="1036"/>
      <c r="E7" s="1036"/>
      <c r="F7" s="1036"/>
      <c r="G7" s="1036"/>
      <c r="H7" s="1036"/>
      <c r="I7" s="1036"/>
      <c r="J7" s="1036"/>
      <c r="K7" s="1036"/>
      <c r="L7" s="1036"/>
      <c r="M7" s="1036"/>
      <c r="N7" s="1036"/>
      <c r="O7" s="1036"/>
      <c r="P7" s="1037"/>
      <c r="Q7" s="1090">
        <v>5880</v>
      </c>
      <c r="R7" s="1091"/>
      <c r="S7" s="1091"/>
      <c r="T7" s="1091"/>
      <c r="U7" s="1091"/>
      <c r="V7" s="1091">
        <v>5670</v>
      </c>
      <c r="W7" s="1091"/>
      <c r="X7" s="1091"/>
      <c r="Y7" s="1091"/>
      <c r="Z7" s="1091"/>
      <c r="AA7" s="1091">
        <v>210</v>
      </c>
      <c r="AB7" s="1091"/>
      <c r="AC7" s="1091"/>
      <c r="AD7" s="1091"/>
      <c r="AE7" s="1092"/>
      <c r="AF7" s="1093">
        <v>183</v>
      </c>
      <c r="AG7" s="1094"/>
      <c r="AH7" s="1094"/>
      <c r="AI7" s="1094"/>
      <c r="AJ7" s="1095"/>
      <c r="AK7" s="1096">
        <v>291</v>
      </c>
      <c r="AL7" s="1097"/>
      <c r="AM7" s="1097"/>
      <c r="AN7" s="1097"/>
      <c r="AO7" s="1097"/>
      <c r="AP7" s="1097">
        <v>4703</v>
      </c>
      <c r="AQ7" s="1097"/>
      <c r="AR7" s="1097"/>
      <c r="AS7" s="1097"/>
      <c r="AT7" s="1097"/>
      <c r="AU7" s="1098"/>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12</v>
      </c>
      <c r="R8" s="1026"/>
      <c r="S8" s="1026"/>
      <c r="T8" s="1026"/>
      <c r="U8" s="1026"/>
      <c r="V8" s="1026">
        <v>10</v>
      </c>
      <c r="W8" s="1026"/>
      <c r="X8" s="1026"/>
      <c r="Y8" s="1026"/>
      <c r="Z8" s="1026"/>
      <c r="AA8" s="1026">
        <v>2</v>
      </c>
      <c r="AB8" s="1026"/>
      <c r="AC8" s="1026"/>
      <c r="AD8" s="1026"/>
      <c r="AE8" s="1027"/>
      <c r="AF8" s="1022">
        <v>1</v>
      </c>
      <c r="AG8" s="1023"/>
      <c r="AH8" s="1023"/>
      <c r="AI8" s="1023"/>
      <c r="AJ8" s="1024"/>
      <c r="AK8" s="1068">
        <v>0.6</v>
      </c>
      <c r="AL8" s="1069"/>
      <c r="AM8" s="1069"/>
      <c r="AN8" s="1069"/>
      <c r="AO8" s="1069"/>
      <c r="AP8" s="1069" t="s">
        <v>563</v>
      </c>
      <c r="AQ8" s="1069"/>
      <c r="AR8" s="1069"/>
      <c r="AS8" s="1069"/>
      <c r="AT8" s="1069"/>
      <c r="AU8" s="1070"/>
      <c r="AV8" s="1070"/>
      <c r="AW8" s="1070"/>
      <c r="AX8" s="1070"/>
      <c r="AY8" s="1071"/>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8"/>
      <c r="AL9" s="1069"/>
      <c r="AM9" s="1069"/>
      <c r="AN9" s="1069"/>
      <c r="AO9" s="1069"/>
      <c r="AP9" s="1069"/>
      <c r="AQ9" s="1069"/>
      <c r="AR9" s="1069"/>
      <c r="AS9" s="1069"/>
      <c r="AT9" s="1069"/>
      <c r="AU9" s="1070"/>
      <c r="AV9" s="1070"/>
      <c r="AW9" s="1070"/>
      <c r="AX9" s="1070"/>
      <c r="AY9" s="1071"/>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8"/>
      <c r="AL10" s="1069"/>
      <c r="AM10" s="1069"/>
      <c r="AN10" s="1069"/>
      <c r="AO10" s="1069"/>
      <c r="AP10" s="1069"/>
      <c r="AQ10" s="1069"/>
      <c r="AR10" s="1069"/>
      <c r="AS10" s="1069"/>
      <c r="AT10" s="1069"/>
      <c r="AU10" s="1070"/>
      <c r="AV10" s="1070"/>
      <c r="AW10" s="1070"/>
      <c r="AX10" s="1070"/>
      <c r="AY10" s="1071"/>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8"/>
      <c r="AL11" s="1069"/>
      <c r="AM11" s="1069"/>
      <c r="AN11" s="1069"/>
      <c r="AO11" s="1069"/>
      <c r="AP11" s="1069"/>
      <c r="AQ11" s="1069"/>
      <c r="AR11" s="1069"/>
      <c r="AS11" s="1069"/>
      <c r="AT11" s="1069"/>
      <c r="AU11" s="1070"/>
      <c r="AV11" s="1070"/>
      <c r="AW11" s="1070"/>
      <c r="AX11" s="1070"/>
      <c r="AY11" s="1071"/>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8"/>
      <c r="AL12" s="1069"/>
      <c r="AM12" s="1069"/>
      <c r="AN12" s="1069"/>
      <c r="AO12" s="1069"/>
      <c r="AP12" s="1069"/>
      <c r="AQ12" s="1069"/>
      <c r="AR12" s="1069"/>
      <c r="AS12" s="1069"/>
      <c r="AT12" s="1069"/>
      <c r="AU12" s="1070"/>
      <c r="AV12" s="1070"/>
      <c r="AW12" s="1070"/>
      <c r="AX12" s="1070"/>
      <c r="AY12" s="1071"/>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8"/>
      <c r="AL13" s="1069"/>
      <c r="AM13" s="1069"/>
      <c r="AN13" s="1069"/>
      <c r="AO13" s="1069"/>
      <c r="AP13" s="1069"/>
      <c r="AQ13" s="1069"/>
      <c r="AR13" s="1069"/>
      <c r="AS13" s="1069"/>
      <c r="AT13" s="1069"/>
      <c r="AU13" s="1070"/>
      <c r="AV13" s="1070"/>
      <c r="AW13" s="1070"/>
      <c r="AX13" s="1070"/>
      <c r="AY13" s="1071"/>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8"/>
      <c r="AL14" s="1069"/>
      <c r="AM14" s="1069"/>
      <c r="AN14" s="1069"/>
      <c r="AO14" s="1069"/>
      <c r="AP14" s="1069"/>
      <c r="AQ14" s="1069"/>
      <c r="AR14" s="1069"/>
      <c r="AS14" s="1069"/>
      <c r="AT14" s="1069"/>
      <c r="AU14" s="1070"/>
      <c r="AV14" s="1070"/>
      <c r="AW14" s="1070"/>
      <c r="AX14" s="1070"/>
      <c r="AY14" s="1071"/>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8"/>
      <c r="AL15" s="1069"/>
      <c r="AM15" s="1069"/>
      <c r="AN15" s="1069"/>
      <c r="AO15" s="1069"/>
      <c r="AP15" s="1069"/>
      <c r="AQ15" s="1069"/>
      <c r="AR15" s="1069"/>
      <c r="AS15" s="1069"/>
      <c r="AT15" s="1069"/>
      <c r="AU15" s="1070"/>
      <c r="AV15" s="1070"/>
      <c r="AW15" s="1070"/>
      <c r="AX15" s="1070"/>
      <c r="AY15" s="1071"/>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8"/>
      <c r="AL16" s="1069"/>
      <c r="AM16" s="1069"/>
      <c r="AN16" s="1069"/>
      <c r="AO16" s="1069"/>
      <c r="AP16" s="1069"/>
      <c r="AQ16" s="1069"/>
      <c r="AR16" s="1069"/>
      <c r="AS16" s="1069"/>
      <c r="AT16" s="1069"/>
      <c r="AU16" s="1070"/>
      <c r="AV16" s="1070"/>
      <c r="AW16" s="1070"/>
      <c r="AX16" s="1070"/>
      <c r="AY16" s="1071"/>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8"/>
      <c r="AL17" s="1069"/>
      <c r="AM17" s="1069"/>
      <c r="AN17" s="1069"/>
      <c r="AO17" s="1069"/>
      <c r="AP17" s="1069"/>
      <c r="AQ17" s="1069"/>
      <c r="AR17" s="1069"/>
      <c r="AS17" s="1069"/>
      <c r="AT17" s="1069"/>
      <c r="AU17" s="1070"/>
      <c r="AV17" s="1070"/>
      <c r="AW17" s="1070"/>
      <c r="AX17" s="1070"/>
      <c r="AY17" s="1071"/>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8"/>
      <c r="AL18" s="1069"/>
      <c r="AM18" s="1069"/>
      <c r="AN18" s="1069"/>
      <c r="AO18" s="1069"/>
      <c r="AP18" s="1069"/>
      <c r="AQ18" s="1069"/>
      <c r="AR18" s="1069"/>
      <c r="AS18" s="1069"/>
      <c r="AT18" s="1069"/>
      <c r="AU18" s="1070"/>
      <c r="AV18" s="1070"/>
      <c r="AW18" s="1070"/>
      <c r="AX18" s="1070"/>
      <c r="AY18" s="1071"/>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8"/>
      <c r="AL19" s="1069"/>
      <c r="AM19" s="1069"/>
      <c r="AN19" s="1069"/>
      <c r="AO19" s="1069"/>
      <c r="AP19" s="1069"/>
      <c r="AQ19" s="1069"/>
      <c r="AR19" s="1069"/>
      <c r="AS19" s="1069"/>
      <c r="AT19" s="1069"/>
      <c r="AU19" s="1070"/>
      <c r="AV19" s="1070"/>
      <c r="AW19" s="1070"/>
      <c r="AX19" s="1070"/>
      <c r="AY19" s="1071"/>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8"/>
      <c r="AL20" s="1069"/>
      <c r="AM20" s="1069"/>
      <c r="AN20" s="1069"/>
      <c r="AO20" s="1069"/>
      <c r="AP20" s="1069"/>
      <c r="AQ20" s="1069"/>
      <c r="AR20" s="1069"/>
      <c r="AS20" s="1069"/>
      <c r="AT20" s="1069"/>
      <c r="AU20" s="1070"/>
      <c r="AV20" s="1070"/>
      <c r="AW20" s="1070"/>
      <c r="AX20" s="1070"/>
      <c r="AY20" s="1071"/>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8"/>
      <c r="AL21" s="1069"/>
      <c r="AM21" s="1069"/>
      <c r="AN21" s="1069"/>
      <c r="AO21" s="1069"/>
      <c r="AP21" s="1069"/>
      <c r="AQ21" s="1069"/>
      <c r="AR21" s="1069"/>
      <c r="AS21" s="1069"/>
      <c r="AT21" s="1069"/>
      <c r="AU21" s="1070"/>
      <c r="AV21" s="1070"/>
      <c r="AW21" s="1070"/>
      <c r="AX21" s="1070"/>
      <c r="AY21" s="1071"/>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1"/>
      <c r="R22" s="1062"/>
      <c r="S22" s="1062"/>
      <c r="T22" s="1062"/>
      <c r="U22" s="1062"/>
      <c r="V22" s="1062"/>
      <c r="W22" s="1062"/>
      <c r="X22" s="1062"/>
      <c r="Y22" s="1062"/>
      <c r="Z22" s="1062"/>
      <c r="AA22" s="1062"/>
      <c r="AB22" s="1062"/>
      <c r="AC22" s="1062"/>
      <c r="AD22" s="1062"/>
      <c r="AE22" s="1063"/>
      <c r="AF22" s="1022"/>
      <c r="AG22" s="1023"/>
      <c r="AH22" s="1023"/>
      <c r="AI22" s="1023"/>
      <c r="AJ22" s="1024"/>
      <c r="AK22" s="1064"/>
      <c r="AL22" s="1065"/>
      <c r="AM22" s="1065"/>
      <c r="AN22" s="1065"/>
      <c r="AO22" s="1065"/>
      <c r="AP22" s="1065"/>
      <c r="AQ22" s="1065"/>
      <c r="AR22" s="1065"/>
      <c r="AS22" s="1065"/>
      <c r="AT22" s="1065"/>
      <c r="AU22" s="1066"/>
      <c r="AV22" s="1066"/>
      <c r="AW22" s="1066"/>
      <c r="AX22" s="1066"/>
      <c r="AY22" s="1067"/>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5">
        <v>5879</v>
      </c>
      <c r="R23" s="1049"/>
      <c r="S23" s="1049"/>
      <c r="T23" s="1049"/>
      <c r="U23" s="1049"/>
      <c r="V23" s="1049">
        <v>5667</v>
      </c>
      <c r="W23" s="1049"/>
      <c r="X23" s="1049"/>
      <c r="Y23" s="1049"/>
      <c r="Z23" s="1049"/>
      <c r="AA23" s="1049">
        <v>212</v>
      </c>
      <c r="AB23" s="1049"/>
      <c r="AC23" s="1049"/>
      <c r="AD23" s="1049"/>
      <c r="AE23" s="1056"/>
      <c r="AF23" s="1057">
        <v>184</v>
      </c>
      <c r="AG23" s="1049"/>
      <c r="AH23" s="1049"/>
      <c r="AI23" s="1049"/>
      <c r="AJ23" s="1058"/>
      <c r="AK23" s="1059"/>
      <c r="AL23" s="1060"/>
      <c r="AM23" s="1060"/>
      <c r="AN23" s="1060"/>
      <c r="AO23" s="1060"/>
      <c r="AP23" s="1049">
        <v>4703</v>
      </c>
      <c r="AQ23" s="1049"/>
      <c r="AR23" s="1049"/>
      <c r="AS23" s="1049"/>
      <c r="AT23" s="1049"/>
      <c r="AU23" s="1050"/>
      <c r="AV23" s="1050"/>
      <c r="AW23" s="1050"/>
      <c r="AX23" s="1050"/>
      <c r="AY23" s="1051"/>
      <c r="AZ23" s="1052" t="s">
        <v>122</v>
      </c>
      <c r="BA23" s="1053"/>
      <c r="BB23" s="1053"/>
      <c r="BC23" s="1053"/>
      <c r="BD23" s="1054"/>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8" t="s">
        <v>380</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7" t="s">
        <v>381</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3" t="s">
        <v>385</v>
      </c>
      <c r="AG26" s="995"/>
      <c r="AH26" s="995"/>
      <c r="AI26" s="995"/>
      <c r="AJ26" s="1044"/>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5"/>
      <c r="AG27" s="998"/>
      <c r="AH27" s="998"/>
      <c r="AI27" s="998"/>
      <c r="AJ27" s="1046"/>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5" t="s">
        <v>390</v>
      </c>
      <c r="C28" s="1036"/>
      <c r="D28" s="1036"/>
      <c r="E28" s="1036"/>
      <c r="F28" s="1036"/>
      <c r="G28" s="1036"/>
      <c r="H28" s="1036"/>
      <c r="I28" s="1036"/>
      <c r="J28" s="1036"/>
      <c r="K28" s="1036"/>
      <c r="L28" s="1036"/>
      <c r="M28" s="1036"/>
      <c r="N28" s="1036"/>
      <c r="O28" s="1036"/>
      <c r="P28" s="1037"/>
      <c r="Q28" s="1038">
        <v>916</v>
      </c>
      <c r="R28" s="1039"/>
      <c r="S28" s="1039"/>
      <c r="T28" s="1039"/>
      <c r="U28" s="1039"/>
      <c r="V28" s="1039">
        <v>895</v>
      </c>
      <c r="W28" s="1039"/>
      <c r="X28" s="1039"/>
      <c r="Y28" s="1039"/>
      <c r="Z28" s="1039"/>
      <c r="AA28" s="1039">
        <v>21</v>
      </c>
      <c r="AB28" s="1039"/>
      <c r="AC28" s="1039"/>
      <c r="AD28" s="1039"/>
      <c r="AE28" s="1040"/>
      <c r="AF28" s="1041">
        <v>20</v>
      </c>
      <c r="AG28" s="1039"/>
      <c r="AH28" s="1039"/>
      <c r="AI28" s="1039"/>
      <c r="AJ28" s="1042"/>
      <c r="AK28" s="1029">
        <v>99</v>
      </c>
      <c r="AL28" s="1030"/>
      <c r="AM28" s="1030"/>
      <c r="AN28" s="1030"/>
      <c r="AO28" s="1030"/>
      <c r="AP28" s="1030" t="s">
        <v>563</v>
      </c>
      <c r="AQ28" s="1030"/>
      <c r="AR28" s="1030"/>
      <c r="AS28" s="1030"/>
      <c r="AT28" s="1030"/>
      <c r="AU28" s="1030" t="s">
        <v>570</v>
      </c>
      <c r="AV28" s="1030"/>
      <c r="AW28" s="1030"/>
      <c r="AX28" s="1030"/>
      <c r="AY28" s="1030"/>
      <c r="AZ28" s="1031" t="s">
        <v>570</v>
      </c>
      <c r="BA28" s="1031"/>
      <c r="BB28" s="1031"/>
      <c r="BC28" s="1031"/>
      <c r="BD28" s="1031"/>
      <c r="BE28" s="1033"/>
      <c r="BF28" s="1033"/>
      <c r="BG28" s="1033"/>
      <c r="BH28" s="1033"/>
      <c r="BI28" s="1034"/>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34</v>
      </c>
      <c r="R29" s="1026"/>
      <c r="S29" s="1026"/>
      <c r="T29" s="1026"/>
      <c r="U29" s="1026"/>
      <c r="V29" s="1026">
        <v>9</v>
      </c>
      <c r="W29" s="1026"/>
      <c r="X29" s="1026"/>
      <c r="Y29" s="1026"/>
      <c r="Z29" s="1026"/>
      <c r="AA29" s="1026">
        <v>25</v>
      </c>
      <c r="AB29" s="1026"/>
      <c r="AC29" s="1026"/>
      <c r="AD29" s="1026"/>
      <c r="AE29" s="1027"/>
      <c r="AF29" s="1022">
        <v>2</v>
      </c>
      <c r="AG29" s="1023"/>
      <c r="AH29" s="1023"/>
      <c r="AI29" s="1023"/>
      <c r="AJ29" s="1024"/>
      <c r="AK29" s="967">
        <v>22</v>
      </c>
      <c r="AL29" s="958"/>
      <c r="AM29" s="958"/>
      <c r="AN29" s="958"/>
      <c r="AO29" s="958"/>
      <c r="AP29" s="958" t="s">
        <v>563</v>
      </c>
      <c r="AQ29" s="958"/>
      <c r="AR29" s="958"/>
      <c r="AS29" s="958"/>
      <c r="AT29" s="958"/>
      <c r="AU29" s="958" t="s">
        <v>570</v>
      </c>
      <c r="AV29" s="958"/>
      <c r="AW29" s="958"/>
      <c r="AX29" s="958"/>
      <c r="AY29" s="958"/>
      <c r="AZ29" s="1028" t="s">
        <v>570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1284</v>
      </c>
      <c r="R30" s="1026"/>
      <c r="S30" s="1026"/>
      <c r="T30" s="1026"/>
      <c r="U30" s="1026"/>
      <c r="V30" s="1026">
        <v>1180</v>
      </c>
      <c r="W30" s="1026"/>
      <c r="X30" s="1026"/>
      <c r="Y30" s="1026"/>
      <c r="Z30" s="1026"/>
      <c r="AA30" s="1026">
        <f>Q30-V30</f>
        <v>104</v>
      </c>
      <c r="AB30" s="1026"/>
      <c r="AC30" s="1026"/>
      <c r="AD30" s="1026"/>
      <c r="AE30" s="1027"/>
      <c r="AF30" s="1022">
        <v>104</v>
      </c>
      <c r="AG30" s="1023"/>
      <c r="AH30" s="1023"/>
      <c r="AI30" s="1023"/>
      <c r="AJ30" s="1024"/>
      <c r="AK30" s="1032">
        <v>206</v>
      </c>
      <c r="AL30" s="966"/>
      <c r="AM30" s="966"/>
      <c r="AN30" s="966"/>
      <c r="AO30" s="967"/>
      <c r="AP30" s="958" t="s">
        <v>563</v>
      </c>
      <c r="AQ30" s="958"/>
      <c r="AR30" s="958"/>
      <c r="AS30" s="958"/>
      <c r="AT30" s="958"/>
      <c r="AU30" s="958" t="s">
        <v>570</v>
      </c>
      <c r="AV30" s="958"/>
      <c r="AW30" s="958"/>
      <c r="AX30" s="958"/>
      <c r="AY30" s="958"/>
      <c r="AZ30" s="1028" t="s">
        <v>570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210</v>
      </c>
      <c r="R31" s="1026"/>
      <c r="S31" s="1026"/>
      <c r="T31" s="1026"/>
      <c r="U31" s="1026"/>
      <c r="V31" s="1026">
        <v>210</v>
      </c>
      <c r="W31" s="1026"/>
      <c r="X31" s="1026"/>
      <c r="Y31" s="1026"/>
      <c r="Z31" s="1026"/>
      <c r="AA31" s="1026">
        <v>0</v>
      </c>
      <c r="AB31" s="1026"/>
      <c r="AC31" s="1026"/>
      <c r="AD31" s="1026"/>
      <c r="AE31" s="1027"/>
      <c r="AF31" s="1022">
        <v>0</v>
      </c>
      <c r="AG31" s="1023"/>
      <c r="AH31" s="1023"/>
      <c r="AI31" s="1023"/>
      <c r="AJ31" s="1024"/>
      <c r="AK31" s="967">
        <v>44</v>
      </c>
      <c r="AL31" s="958"/>
      <c r="AM31" s="958"/>
      <c r="AN31" s="958"/>
      <c r="AO31" s="958"/>
      <c r="AP31" s="958" t="s">
        <v>563</v>
      </c>
      <c r="AQ31" s="958"/>
      <c r="AR31" s="958"/>
      <c r="AS31" s="958"/>
      <c r="AT31" s="958"/>
      <c r="AU31" s="958" t="s">
        <v>570</v>
      </c>
      <c r="AV31" s="958"/>
      <c r="AW31" s="958"/>
      <c r="AX31" s="958"/>
      <c r="AY31" s="958"/>
      <c r="AZ31" s="1028" t="s">
        <v>570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205</v>
      </c>
      <c r="R32" s="1026"/>
      <c r="S32" s="1026"/>
      <c r="T32" s="1026"/>
      <c r="U32" s="1026"/>
      <c r="V32" s="1026">
        <v>208</v>
      </c>
      <c r="W32" s="1026"/>
      <c r="X32" s="1026"/>
      <c r="Y32" s="1026"/>
      <c r="Z32" s="1026"/>
      <c r="AA32" s="1026">
        <v>-3</v>
      </c>
      <c r="AB32" s="1026"/>
      <c r="AC32" s="1026"/>
      <c r="AD32" s="1026"/>
      <c r="AE32" s="1027"/>
      <c r="AF32" s="1022">
        <v>3</v>
      </c>
      <c r="AG32" s="1023"/>
      <c r="AH32" s="1023"/>
      <c r="AI32" s="1023"/>
      <c r="AJ32" s="1024"/>
      <c r="AK32" s="967">
        <v>32</v>
      </c>
      <c r="AL32" s="958"/>
      <c r="AM32" s="958"/>
      <c r="AN32" s="958"/>
      <c r="AO32" s="958"/>
      <c r="AP32" s="958">
        <v>1095</v>
      </c>
      <c r="AQ32" s="958"/>
      <c r="AR32" s="958"/>
      <c r="AS32" s="958"/>
      <c r="AT32" s="958"/>
      <c r="AU32" s="958">
        <v>683</v>
      </c>
      <c r="AV32" s="958"/>
      <c r="AW32" s="958"/>
      <c r="AX32" s="958"/>
      <c r="AY32" s="958"/>
      <c r="AZ32" s="1028" t="s">
        <v>570</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129</v>
      </c>
      <c r="AG63" s="946"/>
      <c r="AH63" s="946"/>
      <c r="AI63" s="946"/>
      <c r="AJ63" s="1009"/>
      <c r="AK63" s="1010"/>
      <c r="AL63" s="950"/>
      <c r="AM63" s="950"/>
      <c r="AN63" s="950"/>
      <c r="AO63" s="950"/>
      <c r="AP63" s="946">
        <v>1095</v>
      </c>
      <c r="AQ63" s="946"/>
      <c r="AR63" s="946"/>
      <c r="AS63" s="946"/>
      <c r="AT63" s="946"/>
      <c r="AU63" s="946">
        <v>683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549</v>
      </c>
      <c r="C68" s="973"/>
      <c r="D68" s="973"/>
      <c r="E68" s="973"/>
      <c r="F68" s="973"/>
      <c r="G68" s="973"/>
      <c r="H68" s="973"/>
      <c r="I68" s="973"/>
      <c r="J68" s="973"/>
      <c r="K68" s="973"/>
      <c r="L68" s="973"/>
      <c r="M68" s="973"/>
      <c r="N68" s="973"/>
      <c r="O68" s="973"/>
      <c r="P68" s="974"/>
      <c r="Q68" s="975">
        <v>657</v>
      </c>
      <c r="R68" s="969"/>
      <c r="S68" s="969"/>
      <c r="T68" s="969"/>
      <c r="U68" s="969"/>
      <c r="V68" s="969">
        <v>650</v>
      </c>
      <c r="W68" s="969"/>
      <c r="X68" s="969"/>
      <c r="Y68" s="969"/>
      <c r="Z68" s="969"/>
      <c r="AA68" s="969">
        <v>7</v>
      </c>
      <c r="AB68" s="969"/>
      <c r="AC68" s="969"/>
      <c r="AD68" s="969"/>
      <c r="AE68" s="969"/>
      <c r="AF68" s="969">
        <v>7</v>
      </c>
      <c r="AG68" s="969"/>
      <c r="AH68" s="969"/>
      <c r="AI68" s="969"/>
      <c r="AJ68" s="969"/>
      <c r="AK68" s="969">
        <v>7</v>
      </c>
      <c r="AL68" s="969"/>
      <c r="AM68" s="969"/>
      <c r="AN68" s="969"/>
      <c r="AO68" s="969"/>
      <c r="AP68" s="969" t="s">
        <v>563</v>
      </c>
      <c r="AQ68" s="969"/>
      <c r="AR68" s="969"/>
      <c r="AS68" s="969"/>
      <c r="AT68" s="969"/>
      <c r="AU68" s="969" t="s">
        <v>570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550</v>
      </c>
      <c r="C69" s="962"/>
      <c r="D69" s="962"/>
      <c r="E69" s="962"/>
      <c r="F69" s="962"/>
      <c r="G69" s="962"/>
      <c r="H69" s="962"/>
      <c r="I69" s="962"/>
      <c r="J69" s="962"/>
      <c r="K69" s="962"/>
      <c r="L69" s="962"/>
      <c r="M69" s="962"/>
      <c r="N69" s="962"/>
      <c r="O69" s="962"/>
      <c r="P69" s="963"/>
      <c r="Q69" s="964">
        <v>3706</v>
      </c>
      <c r="R69" s="958"/>
      <c r="S69" s="958"/>
      <c r="T69" s="958"/>
      <c r="U69" s="958"/>
      <c r="V69" s="958">
        <v>2968</v>
      </c>
      <c r="W69" s="958"/>
      <c r="X69" s="958"/>
      <c r="Y69" s="958"/>
      <c r="Z69" s="958"/>
      <c r="AA69" s="958">
        <v>738</v>
      </c>
      <c r="AB69" s="958"/>
      <c r="AC69" s="958"/>
      <c r="AD69" s="958"/>
      <c r="AE69" s="958"/>
      <c r="AF69" s="958">
        <v>738</v>
      </c>
      <c r="AG69" s="958"/>
      <c r="AH69" s="958"/>
      <c r="AI69" s="958"/>
      <c r="AJ69" s="958"/>
      <c r="AK69" s="958">
        <v>1248</v>
      </c>
      <c r="AL69" s="958"/>
      <c r="AM69" s="958"/>
      <c r="AN69" s="958"/>
      <c r="AO69" s="958"/>
      <c r="AP69" s="958" t="s">
        <v>563</v>
      </c>
      <c r="AQ69" s="958"/>
      <c r="AR69" s="958"/>
      <c r="AS69" s="958"/>
      <c r="AT69" s="958"/>
      <c r="AU69" s="958" t="s">
        <v>572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551</v>
      </c>
      <c r="C70" s="962"/>
      <c r="D70" s="962"/>
      <c r="E70" s="962"/>
      <c r="F70" s="962"/>
      <c r="G70" s="962"/>
      <c r="H70" s="962"/>
      <c r="I70" s="962"/>
      <c r="J70" s="962"/>
      <c r="K70" s="962"/>
      <c r="L70" s="962"/>
      <c r="M70" s="962"/>
      <c r="N70" s="962"/>
      <c r="O70" s="962"/>
      <c r="P70" s="963"/>
      <c r="Q70" s="964">
        <v>820</v>
      </c>
      <c r="R70" s="958"/>
      <c r="S70" s="958"/>
      <c r="T70" s="958"/>
      <c r="U70" s="958"/>
      <c r="V70" s="958">
        <v>797</v>
      </c>
      <c r="W70" s="958"/>
      <c r="X70" s="958"/>
      <c r="Y70" s="958"/>
      <c r="Z70" s="958"/>
      <c r="AA70" s="958">
        <v>23</v>
      </c>
      <c r="AB70" s="958"/>
      <c r="AC70" s="958"/>
      <c r="AD70" s="958"/>
      <c r="AE70" s="958"/>
      <c r="AF70" s="958">
        <v>23</v>
      </c>
      <c r="AG70" s="958"/>
      <c r="AH70" s="958"/>
      <c r="AI70" s="958"/>
      <c r="AJ70" s="958"/>
      <c r="AK70" s="958">
        <v>152</v>
      </c>
      <c r="AL70" s="958"/>
      <c r="AM70" s="958"/>
      <c r="AN70" s="958"/>
      <c r="AO70" s="958"/>
      <c r="AP70" s="958" t="s">
        <v>563</v>
      </c>
      <c r="AQ70" s="958"/>
      <c r="AR70" s="958"/>
      <c r="AS70" s="958"/>
      <c r="AT70" s="958"/>
      <c r="AU70" s="958" t="s">
        <v>570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552</v>
      </c>
      <c r="C71" s="962"/>
      <c r="D71" s="962"/>
      <c r="E71" s="962"/>
      <c r="F71" s="962"/>
      <c r="G71" s="962"/>
      <c r="H71" s="962"/>
      <c r="I71" s="962"/>
      <c r="J71" s="962"/>
      <c r="K71" s="962"/>
      <c r="L71" s="962"/>
      <c r="M71" s="962"/>
      <c r="N71" s="962"/>
      <c r="O71" s="962"/>
      <c r="P71" s="963"/>
      <c r="Q71" s="964">
        <v>162866</v>
      </c>
      <c r="R71" s="958"/>
      <c r="S71" s="958"/>
      <c r="T71" s="958"/>
      <c r="U71" s="958"/>
      <c r="V71" s="958">
        <v>159925</v>
      </c>
      <c r="W71" s="958"/>
      <c r="X71" s="958"/>
      <c r="Y71" s="958"/>
      <c r="Z71" s="958"/>
      <c r="AA71" s="958">
        <v>2941</v>
      </c>
      <c r="AB71" s="958"/>
      <c r="AC71" s="958"/>
      <c r="AD71" s="958"/>
      <c r="AE71" s="958"/>
      <c r="AF71" s="958">
        <v>2941</v>
      </c>
      <c r="AG71" s="958"/>
      <c r="AH71" s="958"/>
      <c r="AI71" s="958"/>
      <c r="AJ71" s="958"/>
      <c r="AK71" s="958">
        <v>1620</v>
      </c>
      <c r="AL71" s="958"/>
      <c r="AM71" s="958"/>
      <c r="AN71" s="958"/>
      <c r="AO71" s="958"/>
      <c r="AP71" s="958" t="s">
        <v>563</v>
      </c>
      <c r="AQ71" s="958"/>
      <c r="AR71" s="958"/>
      <c r="AS71" s="958"/>
      <c r="AT71" s="958"/>
      <c r="AU71" s="958" t="s">
        <v>570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553</v>
      </c>
      <c r="C72" s="962"/>
      <c r="D72" s="962"/>
      <c r="E72" s="962"/>
      <c r="F72" s="962"/>
      <c r="G72" s="962"/>
      <c r="H72" s="962"/>
      <c r="I72" s="962"/>
      <c r="J72" s="962"/>
      <c r="K72" s="962"/>
      <c r="L72" s="962"/>
      <c r="M72" s="962"/>
      <c r="N72" s="962"/>
      <c r="O72" s="962"/>
      <c r="P72" s="963"/>
      <c r="Q72" s="964">
        <v>13716</v>
      </c>
      <c r="R72" s="958"/>
      <c r="S72" s="958"/>
      <c r="T72" s="958"/>
      <c r="U72" s="958"/>
      <c r="V72" s="958">
        <v>13713</v>
      </c>
      <c r="W72" s="958"/>
      <c r="X72" s="958"/>
      <c r="Y72" s="958"/>
      <c r="Z72" s="958"/>
      <c r="AA72" s="958">
        <v>3</v>
      </c>
      <c r="AB72" s="958"/>
      <c r="AC72" s="958"/>
      <c r="AD72" s="958"/>
      <c r="AE72" s="958"/>
      <c r="AF72" s="958">
        <v>3</v>
      </c>
      <c r="AG72" s="958"/>
      <c r="AH72" s="958"/>
      <c r="AI72" s="958"/>
      <c r="AJ72" s="958"/>
      <c r="AK72" s="958">
        <v>26</v>
      </c>
      <c r="AL72" s="958"/>
      <c r="AM72" s="958"/>
      <c r="AN72" s="958"/>
      <c r="AO72" s="958"/>
      <c r="AP72" s="958" t="s">
        <v>563</v>
      </c>
      <c r="AQ72" s="958"/>
      <c r="AR72" s="958"/>
      <c r="AS72" s="958"/>
      <c r="AT72" s="958"/>
      <c r="AU72" s="958" t="s">
        <v>570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554</v>
      </c>
      <c r="C73" s="962"/>
      <c r="D73" s="962"/>
      <c r="E73" s="962"/>
      <c r="F73" s="962"/>
      <c r="G73" s="962"/>
      <c r="H73" s="962"/>
      <c r="I73" s="962"/>
      <c r="J73" s="962"/>
      <c r="K73" s="962"/>
      <c r="L73" s="962"/>
      <c r="M73" s="962"/>
      <c r="N73" s="962"/>
      <c r="O73" s="962"/>
      <c r="P73" s="963"/>
      <c r="Q73" s="964">
        <v>1934</v>
      </c>
      <c r="R73" s="958"/>
      <c r="S73" s="958"/>
      <c r="T73" s="958"/>
      <c r="U73" s="958"/>
      <c r="V73" s="958">
        <v>1897</v>
      </c>
      <c r="W73" s="958"/>
      <c r="X73" s="958"/>
      <c r="Y73" s="958"/>
      <c r="Z73" s="958"/>
      <c r="AA73" s="958">
        <v>37</v>
      </c>
      <c r="AB73" s="958"/>
      <c r="AC73" s="958"/>
      <c r="AD73" s="958"/>
      <c r="AE73" s="958"/>
      <c r="AF73" s="958">
        <v>37</v>
      </c>
      <c r="AG73" s="958"/>
      <c r="AH73" s="958"/>
      <c r="AI73" s="958"/>
      <c r="AJ73" s="958"/>
      <c r="AK73" s="958">
        <v>97</v>
      </c>
      <c r="AL73" s="958"/>
      <c r="AM73" s="958"/>
      <c r="AN73" s="958"/>
      <c r="AO73" s="958"/>
      <c r="AP73" s="958">
        <v>77</v>
      </c>
      <c r="AQ73" s="958"/>
      <c r="AR73" s="958"/>
      <c r="AS73" s="958"/>
      <c r="AT73" s="958"/>
      <c r="AU73" s="958">
        <v>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555</v>
      </c>
      <c r="C74" s="962"/>
      <c r="D74" s="962"/>
      <c r="E74" s="962"/>
      <c r="F74" s="962"/>
      <c r="G74" s="962"/>
      <c r="H74" s="962"/>
      <c r="I74" s="962"/>
      <c r="J74" s="962"/>
      <c r="K74" s="962"/>
      <c r="L74" s="962"/>
      <c r="M74" s="962"/>
      <c r="N74" s="962"/>
      <c r="O74" s="962"/>
      <c r="P74" s="963"/>
      <c r="Q74" s="964">
        <v>354</v>
      </c>
      <c r="R74" s="958"/>
      <c r="S74" s="958"/>
      <c r="T74" s="958"/>
      <c r="U74" s="958"/>
      <c r="V74" s="958">
        <v>347</v>
      </c>
      <c r="W74" s="958"/>
      <c r="X74" s="958"/>
      <c r="Y74" s="958"/>
      <c r="Z74" s="958"/>
      <c r="AA74" s="958">
        <v>8</v>
      </c>
      <c r="AB74" s="958"/>
      <c r="AC74" s="958"/>
      <c r="AD74" s="958"/>
      <c r="AE74" s="958"/>
      <c r="AF74" s="958">
        <v>8</v>
      </c>
      <c r="AG74" s="958"/>
      <c r="AH74" s="958"/>
      <c r="AI74" s="958"/>
      <c r="AJ74" s="958"/>
      <c r="AK74" s="958">
        <v>18</v>
      </c>
      <c r="AL74" s="958"/>
      <c r="AM74" s="958"/>
      <c r="AN74" s="958"/>
      <c r="AO74" s="958"/>
      <c r="AP74" s="958" t="s">
        <v>563</v>
      </c>
      <c r="AQ74" s="958"/>
      <c r="AR74" s="958"/>
      <c r="AS74" s="958"/>
      <c r="AT74" s="958"/>
      <c r="AU74" s="958" t="s">
        <v>570</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556</v>
      </c>
      <c r="C75" s="962"/>
      <c r="D75" s="962"/>
      <c r="E75" s="962"/>
      <c r="F75" s="962"/>
      <c r="G75" s="962"/>
      <c r="H75" s="962"/>
      <c r="I75" s="962"/>
      <c r="J75" s="962"/>
      <c r="K75" s="962"/>
      <c r="L75" s="962"/>
      <c r="M75" s="962"/>
      <c r="N75" s="962"/>
      <c r="O75" s="962"/>
      <c r="P75" s="963"/>
      <c r="Q75" s="965">
        <v>656</v>
      </c>
      <c r="R75" s="966"/>
      <c r="S75" s="966"/>
      <c r="T75" s="966"/>
      <c r="U75" s="967"/>
      <c r="V75" s="968">
        <v>636</v>
      </c>
      <c r="W75" s="966"/>
      <c r="X75" s="966"/>
      <c r="Y75" s="966"/>
      <c r="Z75" s="967"/>
      <c r="AA75" s="968">
        <v>20</v>
      </c>
      <c r="AB75" s="966"/>
      <c r="AC75" s="966"/>
      <c r="AD75" s="966"/>
      <c r="AE75" s="967"/>
      <c r="AF75" s="968">
        <v>20</v>
      </c>
      <c r="AG75" s="966"/>
      <c r="AH75" s="966"/>
      <c r="AI75" s="966"/>
      <c r="AJ75" s="967"/>
      <c r="AK75" s="968">
        <v>16</v>
      </c>
      <c r="AL75" s="966"/>
      <c r="AM75" s="966"/>
      <c r="AN75" s="966"/>
      <c r="AO75" s="967"/>
      <c r="AP75" s="968">
        <v>608</v>
      </c>
      <c r="AQ75" s="966"/>
      <c r="AR75" s="966"/>
      <c r="AS75" s="966"/>
      <c r="AT75" s="967"/>
      <c r="AU75" s="968">
        <v>14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557</v>
      </c>
      <c r="C76" s="962"/>
      <c r="D76" s="962"/>
      <c r="E76" s="962"/>
      <c r="F76" s="962"/>
      <c r="G76" s="962"/>
      <c r="H76" s="962"/>
      <c r="I76" s="962"/>
      <c r="J76" s="962"/>
      <c r="K76" s="962"/>
      <c r="L76" s="962"/>
      <c r="M76" s="962"/>
      <c r="N76" s="962"/>
      <c r="O76" s="962"/>
      <c r="P76" s="963"/>
      <c r="Q76" s="965">
        <v>1087</v>
      </c>
      <c r="R76" s="966"/>
      <c r="S76" s="966"/>
      <c r="T76" s="966"/>
      <c r="U76" s="967"/>
      <c r="V76" s="968">
        <v>1047</v>
      </c>
      <c r="W76" s="966"/>
      <c r="X76" s="966"/>
      <c r="Y76" s="966"/>
      <c r="Z76" s="967"/>
      <c r="AA76" s="968">
        <v>40</v>
      </c>
      <c r="AB76" s="966"/>
      <c r="AC76" s="966"/>
      <c r="AD76" s="966"/>
      <c r="AE76" s="967"/>
      <c r="AF76" s="968">
        <v>40</v>
      </c>
      <c r="AG76" s="966"/>
      <c r="AH76" s="966"/>
      <c r="AI76" s="966"/>
      <c r="AJ76" s="967"/>
      <c r="AK76" s="968">
        <v>58</v>
      </c>
      <c r="AL76" s="966"/>
      <c r="AM76" s="966"/>
      <c r="AN76" s="966"/>
      <c r="AO76" s="967"/>
      <c r="AP76" s="968" t="s">
        <v>563</v>
      </c>
      <c r="AQ76" s="966"/>
      <c r="AR76" s="966"/>
      <c r="AS76" s="966"/>
      <c r="AT76" s="967"/>
      <c r="AU76" s="968" t="s">
        <v>573</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558</v>
      </c>
      <c r="C77" s="962"/>
      <c r="D77" s="962"/>
      <c r="E77" s="962"/>
      <c r="F77" s="962"/>
      <c r="G77" s="962"/>
      <c r="H77" s="962"/>
      <c r="I77" s="962"/>
      <c r="J77" s="962"/>
      <c r="K77" s="962"/>
      <c r="L77" s="962"/>
      <c r="M77" s="962"/>
      <c r="N77" s="962"/>
      <c r="O77" s="962"/>
      <c r="P77" s="963"/>
      <c r="Q77" s="965">
        <v>9</v>
      </c>
      <c r="R77" s="966"/>
      <c r="S77" s="966"/>
      <c r="T77" s="966"/>
      <c r="U77" s="967"/>
      <c r="V77" s="968">
        <v>7</v>
      </c>
      <c r="W77" s="966"/>
      <c r="X77" s="966"/>
      <c r="Y77" s="966"/>
      <c r="Z77" s="967"/>
      <c r="AA77" s="968">
        <v>2</v>
      </c>
      <c r="AB77" s="966"/>
      <c r="AC77" s="966"/>
      <c r="AD77" s="966"/>
      <c r="AE77" s="967"/>
      <c r="AF77" s="968">
        <v>2</v>
      </c>
      <c r="AG77" s="966"/>
      <c r="AH77" s="966"/>
      <c r="AI77" s="966"/>
      <c r="AJ77" s="967"/>
      <c r="AK77" s="968" t="s">
        <v>563</v>
      </c>
      <c r="AL77" s="966"/>
      <c r="AM77" s="966"/>
      <c r="AN77" s="966"/>
      <c r="AO77" s="967"/>
      <c r="AP77" s="968" t="s">
        <v>563</v>
      </c>
      <c r="AQ77" s="966"/>
      <c r="AR77" s="966"/>
      <c r="AS77" s="966"/>
      <c r="AT77" s="967"/>
      <c r="AU77" s="968" t="s">
        <v>574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559</v>
      </c>
      <c r="C78" s="962"/>
      <c r="D78" s="962"/>
      <c r="E78" s="962"/>
      <c r="F78" s="962"/>
      <c r="G78" s="962"/>
      <c r="H78" s="962"/>
      <c r="I78" s="962"/>
      <c r="J78" s="962"/>
      <c r="K78" s="962"/>
      <c r="L78" s="962"/>
      <c r="M78" s="962"/>
      <c r="N78" s="962"/>
      <c r="O78" s="962"/>
      <c r="P78" s="963"/>
      <c r="Q78" s="964">
        <v>8</v>
      </c>
      <c r="R78" s="958"/>
      <c r="S78" s="958"/>
      <c r="T78" s="958"/>
      <c r="U78" s="958"/>
      <c r="V78" s="958">
        <v>6</v>
      </c>
      <c r="W78" s="958"/>
      <c r="X78" s="958"/>
      <c r="Y78" s="958"/>
      <c r="Z78" s="958"/>
      <c r="AA78" s="958">
        <v>2</v>
      </c>
      <c r="AB78" s="958"/>
      <c r="AC78" s="958"/>
      <c r="AD78" s="958"/>
      <c r="AE78" s="958"/>
      <c r="AF78" s="958">
        <v>2</v>
      </c>
      <c r="AG78" s="958"/>
      <c r="AH78" s="958"/>
      <c r="AI78" s="958"/>
      <c r="AJ78" s="958"/>
      <c r="AK78" s="958" t="s">
        <v>563</v>
      </c>
      <c r="AL78" s="958"/>
      <c r="AM78" s="958"/>
      <c r="AN78" s="958"/>
      <c r="AO78" s="958"/>
      <c r="AP78" s="958" t="s">
        <v>563</v>
      </c>
      <c r="AQ78" s="958"/>
      <c r="AR78" s="958"/>
      <c r="AS78" s="958"/>
      <c r="AT78" s="958"/>
      <c r="AU78" s="958" t="s">
        <v>573</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560</v>
      </c>
      <c r="C79" s="962"/>
      <c r="D79" s="962"/>
      <c r="E79" s="962"/>
      <c r="F79" s="962"/>
      <c r="G79" s="962"/>
      <c r="H79" s="962"/>
      <c r="I79" s="962"/>
      <c r="J79" s="962"/>
      <c r="K79" s="962"/>
      <c r="L79" s="962"/>
      <c r="M79" s="962"/>
      <c r="N79" s="962"/>
      <c r="O79" s="962"/>
      <c r="P79" s="963"/>
      <c r="Q79" s="964">
        <v>0.6</v>
      </c>
      <c r="R79" s="958"/>
      <c r="S79" s="958"/>
      <c r="T79" s="958"/>
      <c r="U79" s="958"/>
      <c r="V79" s="958">
        <v>0.3</v>
      </c>
      <c r="W79" s="958"/>
      <c r="X79" s="958"/>
      <c r="Y79" s="958"/>
      <c r="Z79" s="958"/>
      <c r="AA79" s="958">
        <v>0.3</v>
      </c>
      <c r="AB79" s="958"/>
      <c r="AC79" s="958"/>
      <c r="AD79" s="958"/>
      <c r="AE79" s="958"/>
      <c r="AF79" s="958">
        <v>0.3</v>
      </c>
      <c r="AG79" s="958"/>
      <c r="AH79" s="958"/>
      <c r="AI79" s="958"/>
      <c r="AJ79" s="958"/>
      <c r="AK79" s="958" t="s">
        <v>563</v>
      </c>
      <c r="AL79" s="958"/>
      <c r="AM79" s="958"/>
      <c r="AN79" s="958"/>
      <c r="AO79" s="958"/>
      <c r="AP79" s="958" t="s">
        <v>563</v>
      </c>
      <c r="AQ79" s="958"/>
      <c r="AR79" s="958"/>
      <c r="AS79" s="958"/>
      <c r="AT79" s="958"/>
      <c r="AU79" s="958" t="s">
        <v>570</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561</v>
      </c>
      <c r="C80" s="962"/>
      <c r="D80" s="962"/>
      <c r="E80" s="962"/>
      <c r="F80" s="962"/>
      <c r="G80" s="962"/>
      <c r="H80" s="962"/>
      <c r="I80" s="962"/>
      <c r="J80" s="962"/>
      <c r="K80" s="962"/>
      <c r="L80" s="962"/>
      <c r="M80" s="962"/>
      <c r="N80" s="962"/>
      <c r="O80" s="962"/>
      <c r="P80" s="963"/>
      <c r="Q80" s="964">
        <v>21549</v>
      </c>
      <c r="R80" s="958"/>
      <c r="S80" s="958"/>
      <c r="T80" s="958"/>
      <c r="U80" s="958"/>
      <c r="V80" s="958">
        <v>21154</v>
      </c>
      <c r="W80" s="958"/>
      <c r="X80" s="958"/>
      <c r="Y80" s="958"/>
      <c r="Z80" s="958"/>
      <c r="AA80" s="958">
        <v>395</v>
      </c>
      <c r="AB80" s="958"/>
      <c r="AC80" s="958"/>
      <c r="AD80" s="958"/>
      <c r="AE80" s="958"/>
      <c r="AF80" s="958">
        <v>28145</v>
      </c>
      <c r="AG80" s="958"/>
      <c r="AH80" s="958"/>
      <c r="AI80" s="958"/>
      <c r="AJ80" s="958"/>
      <c r="AK80" s="958" t="s">
        <v>487</v>
      </c>
      <c r="AL80" s="958"/>
      <c r="AM80" s="958"/>
      <c r="AN80" s="958"/>
      <c r="AO80" s="958"/>
      <c r="AP80" s="958">
        <v>52844</v>
      </c>
      <c r="AQ80" s="958"/>
      <c r="AR80" s="958"/>
      <c r="AS80" s="958"/>
      <c r="AT80" s="958"/>
      <c r="AU80" s="958" t="s">
        <v>570</v>
      </c>
      <c r="AV80" s="958"/>
      <c r="AW80" s="958"/>
      <c r="AX80" s="958"/>
      <c r="AY80" s="958"/>
      <c r="AZ80" s="959" t="s">
        <v>575</v>
      </c>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562</v>
      </c>
      <c r="C81" s="962"/>
      <c r="D81" s="962"/>
      <c r="E81" s="962"/>
      <c r="F81" s="962"/>
      <c r="G81" s="962"/>
      <c r="H81" s="962"/>
      <c r="I81" s="962"/>
      <c r="J81" s="962"/>
      <c r="K81" s="962"/>
      <c r="L81" s="962"/>
      <c r="M81" s="962"/>
      <c r="N81" s="962"/>
      <c r="O81" s="962"/>
      <c r="P81" s="963"/>
      <c r="Q81" s="964">
        <v>736</v>
      </c>
      <c r="R81" s="958"/>
      <c r="S81" s="958"/>
      <c r="T81" s="958"/>
      <c r="U81" s="958"/>
      <c r="V81" s="958">
        <v>587</v>
      </c>
      <c r="W81" s="958"/>
      <c r="X81" s="958"/>
      <c r="Y81" s="958"/>
      <c r="Z81" s="958"/>
      <c r="AA81" s="958">
        <v>149</v>
      </c>
      <c r="AB81" s="958"/>
      <c r="AC81" s="958"/>
      <c r="AD81" s="958"/>
      <c r="AE81" s="958"/>
      <c r="AF81" s="958">
        <v>2079</v>
      </c>
      <c r="AG81" s="958"/>
      <c r="AH81" s="958"/>
      <c r="AI81" s="958"/>
      <c r="AJ81" s="958"/>
      <c r="AK81" s="958" t="s">
        <v>487</v>
      </c>
      <c r="AL81" s="958"/>
      <c r="AM81" s="958"/>
      <c r="AN81" s="958"/>
      <c r="AO81" s="958"/>
      <c r="AP81" s="958">
        <v>1074</v>
      </c>
      <c r="AQ81" s="958"/>
      <c r="AR81" s="958"/>
      <c r="AS81" s="958"/>
      <c r="AT81" s="958"/>
      <c r="AU81" s="958" t="s">
        <v>571</v>
      </c>
      <c r="AV81" s="958"/>
      <c r="AW81" s="958"/>
      <c r="AX81" s="958"/>
      <c r="AY81" s="958"/>
      <c r="AZ81" s="959" t="s">
        <v>575</v>
      </c>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34045</v>
      </c>
      <c r="AG88" s="946"/>
      <c r="AH88" s="946"/>
      <c r="AI88" s="946"/>
      <c r="AJ88" s="946"/>
      <c r="AK88" s="950"/>
      <c r="AL88" s="950"/>
      <c r="AM88" s="950"/>
      <c r="AN88" s="950"/>
      <c r="AO88" s="950"/>
      <c r="AP88" s="946">
        <v>54603</v>
      </c>
      <c r="AQ88" s="946"/>
      <c r="AR88" s="946"/>
      <c r="AS88" s="946"/>
      <c r="AT88" s="946"/>
      <c r="AU88" s="946">
        <v>17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462703</v>
      </c>
      <c r="AB110" s="876"/>
      <c r="AC110" s="876"/>
      <c r="AD110" s="876"/>
      <c r="AE110" s="877"/>
      <c r="AF110" s="878">
        <v>501332</v>
      </c>
      <c r="AG110" s="876"/>
      <c r="AH110" s="876"/>
      <c r="AI110" s="876"/>
      <c r="AJ110" s="877"/>
      <c r="AK110" s="878">
        <v>477537</v>
      </c>
      <c r="AL110" s="876"/>
      <c r="AM110" s="876"/>
      <c r="AN110" s="876"/>
      <c r="AO110" s="877"/>
      <c r="AP110" s="879">
        <v>17.899999999999999</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5136526</v>
      </c>
      <c r="BR110" s="829"/>
      <c r="BS110" s="829"/>
      <c r="BT110" s="829"/>
      <c r="BU110" s="829"/>
      <c r="BV110" s="829">
        <v>4852554</v>
      </c>
      <c r="BW110" s="829"/>
      <c r="BX110" s="829"/>
      <c r="BY110" s="829"/>
      <c r="BZ110" s="829"/>
      <c r="CA110" s="829">
        <v>4703260</v>
      </c>
      <c r="CB110" s="829"/>
      <c r="CC110" s="829"/>
      <c r="CD110" s="829"/>
      <c r="CE110" s="829"/>
      <c r="CF110" s="853">
        <v>176.7</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219816</v>
      </c>
      <c r="DH110" s="829"/>
      <c r="DI110" s="829"/>
      <c r="DJ110" s="829"/>
      <c r="DK110" s="829"/>
      <c r="DL110" s="829">
        <v>200435</v>
      </c>
      <c r="DM110" s="829"/>
      <c r="DN110" s="829"/>
      <c r="DO110" s="829"/>
      <c r="DP110" s="829"/>
      <c r="DQ110" s="829">
        <v>181108</v>
      </c>
      <c r="DR110" s="829"/>
      <c r="DS110" s="829"/>
      <c r="DT110" s="829"/>
      <c r="DU110" s="829"/>
      <c r="DV110" s="830">
        <v>6.8</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313057</v>
      </c>
      <c r="BR111" s="804"/>
      <c r="BS111" s="804"/>
      <c r="BT111" s="804"/>
      <c r="BU111" s="804"/>
      <c r="BV111" s="804">
        <v>285586</v>
      </c>
      <c r="BW111" s="804"/>
      <c r="BX111" s="804"/>
      <c r="BY111" s="804"/>
      <c r="BZ111" s="804"/>
      <c r="CA111" s="804">
        <v>258165</v>
      </c>
      <c r="CB111" s="804"/>
      <c r="CC111" s="804"/>
      <c r="CD111" s="804"/>
      <c r="CE111" s="804"/>
      <c r="CF111" s="862">
        <v>9.6999999999999993</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786622</v>
      </c>
      <c r="BR112" s="804"/>
      <c r="BS112" s="804"/>
      <c r="BT112" s="804"/>
      <c r="BU112" s="804"/>
      <c r="BV112" s="804">
        <v>798609</v>
      </c>
      <c r="BW112" s="804"/>
      <c r="BX112" s="804"/>
      <c r="BY112" s="804"/>
      <c r="BZ112" s="804"/>
      <c r="CA112" s="804">
        <v>682754</v>
      </c>
      <c r="CB112" s="804"/>
      <c r="CC112" s="804"/>
      <c r="CD112" s="804"/>
      <c r="CE112" s="804"/>
      <c r="CF112" s="862">
        <v>25.6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69402</v>
      </c>
      <c r="AB113" s="906"/>
      <c r="AC113" s="906"/>
      <c r="AD113" s="906"/>
      <c r="AE113" s="907"/>
      <c r="AF113" s="908">
        <v>80951</v>
      </c>
      <c r="AG113" s="906"/>
      <c r="AH113" s="906"/>
      <c r="AI113" s="906"/>
      <c r="AJ113" s="907"/>
      <c r="AK113" s="908">
        <v>43448</v>
      </c>
      <c r="AL113" s="906"/>
      <c r="AM113" s="906"/>
      <c r="AN113" s="906"/>
      <c r="AO113" s="907"/>
      <c r="AP113" s="909">
        <v>1.6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35895</v>
      </c>
      <c r="BR113" s="804"/>
      <c r="BS113" s="804"/>
      <c r="BT113" s="804"/>
      <c r="BU113" s="804"/>
      <c r="BV113" s="804">
        <v>25536</v>
      </c>
      <c r="BW113" s="804"/>
      <c r="BX113" s="804"/>
      <c r="BY113" s="804"/>
      <c r="BZ113" s="804"/>
      <c r="CA113" s="804">
        <v>16954</v>
      </c>
      <c r="CB113" s="804"/>
      <c r="CC113" s="804"/>
      <c r="CD113" s="804"/>
      <c r="CE113" s="804"/>
      <c r="CF113" s="862">
        <v>0.6</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12827</v>
      </c>
      <c r="AB114" s="767"/>
      <c r="AC114" s="767"/>
      <c r="AD114" s="767"/>
      <c r="AE114" s="768"/>
      <c r="AF114" s="769">
        <v>19169</v>
      </c>
      <c r="AG114" s="767"/>
      <c r="AH114" s="767"/>
      <c r="AI114" s="767"/>
      <c r="AJ114" s="768"/>
      <c r="AK114" s="769">
        <v>6774</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684321</v>
      </c>
      <c r="BR114" s="804"/>
      <c r="BS114" s="804"/>
      <c r="BT114" s="804"/>
      <c r="BU114" s="804"/>
      <c r="BV114" s="804">
        <v>653346</v>
      </c>
      <c r="BW114" s="804"/>
      <c r="BX114" s="804"/>
      <c r="BY114" s="804"/>
      <c r="BZ114" s="804"/>
      <c r="CA114" s="804">
        <v>711704</v>
      </c>
      <c r="CB114" s="804"/>
      <c r="CC114" s="804"/>
      <c r="CD114" s="804"/>
      <c r="CE114" s="804"/>
      <c r="CF114" s="862">
        <v>26.7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17776</v>
      </c>
      <c r="AB115" s="906"/>
      <c r="AC115" s="906"/>
      <c r="AD115" s="906"/>
      <c r="AE115" s="907"/>
      <c r="AF115" s="908">
        <v>27095</v>
      </c>
      <c r="AG115" s="906"/>
      <c r="AH115" s="906"/>
      <c r="AI115" s="906"/>
      <c r="AJ115" s="907"/>
      <c r="AK115" s="908">
        <v>27147</v>
      </c>
      <c r="AL115" s="906"/>
      <c r="AM115" s="906"/>
      <c r="AN115" s="906"/>
      <c r="AO115" s="907"/>
      <c r="AP115" s="909">
        <v>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562708</v>
      </c>
      <c r="AB117" s="890"/>
      <c r="AC117" s="890"/>
      <c r="AD117" s="890"/>
      <c r="AE117" s="891"/>
      <c r="AF117" s="892">
        <v>628547</v>
      </c>
      <c r="AG117" s="890"/>
      <c r="AH117" s="890"/>
      <c r="AI117" s="890"/>
      <c r="AJ117" s="891"/>
      <c r="AK117" s="892">
        <v>554906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7745</v>
      </c>
      <c r="AB119" s="876"/>
      <c r="AC119" s="876"/>
      <c r="AD119" s="876"/>
      <c r="AE119" s="877"/>
      <c r="AF119" s="878">
        <v>7714</v>
      </c>
      <c r="AG119" s="876"/>
      <c r="AH119" s="876"/>
      <c r="AI119" s="876"/>
      <c r="AJ119" s="877"/>
      <c r="AK119" s="878">
        <v>7820</v>
      </c>
      <c r="AL119" s="876"/>
      <c r="AM119" s="876"/>
      <c r="AN119" s="876"/>
      <c r="AO119" s="877"/>
      <c r="AP119" s="879">
        <v>0.3</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6956421</v>
      </c>
      <c r="BR119" s="832"/>
      <c r="BS119" s="832"/>
      <c r="BT119" s="832"/>
      <c r="BU119" s="832"/>
      <c r="BV119" s="832">
        <v>6615631</v>
      </c>
      <c r="BW119" s="832"/>
      <c r="BX119" s="832"/>
      <c r="BY119" s="832"/>
      <c r="BZ119" s="832"/>
      <c r="CA119" s="832">
        <v>6372837</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93241</v>
      </c>
      <c r="DH119" s="751"/>
      <c r="DI119" s="751"/>
      <c r="DJ119" s="751"/>
      <c r="DK119" s="752"/>
      <c r="DL119" s="753">
        <v>85151</v>
      </c>
      <c r="DM119" s="751"/>
      <c r="DN119" s="751"/>
      <c r="DO119" s="751"/>
      <c r="DP119" s="752"/>
      <c r="DQ119" s="753">
        <v>77057</v>
      </c>
      <c r="DR119" s="751"/>
      <c r="DS119" s="751"/>
      <c r="DT119" s="751"/>
      <c r="DU119" s="752"/>
      <c r="DV119" s="835">
        <v>2.9</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2075590</v>
      </c>
      <c r="BR120" s="829"/>
      <c r="BS120" s="829"/>
      <c r="BT120" s="829"/>
      <c r="BU120" s="829"/>
      <c r="BV120" s="829">
        <v>2048536</v>
      </c>
      <c r="BW120" s="829"/>
      <c r="BX120" s="829"/>
      <c r="BY120" s="829"/>
      <c r="BZ120" s="829"/>
      <c r="CA120" s="829">
        <v>2069712</v>
      </c>
      <c r="CB120" s="829"/>
      <c r="CC120" s="829"/>
      <c r="CD120" s="829"/>
      <c r="CE120" s="829"/>
      <c r="CF120" s="853">
        <v>77.7</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682754</v>
      </c>
      <c r="DR120" s="829"/>
      <c r="DS120" s="829"/>
      <c r="DT120" s="829"/>
      <c r="DU120" s="829"/>
      <c r="DV120" s="830">
        <v>25.6</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53131</v>
      </c>
      <c r="BR121" s="804"/>
      <c r="BS121" s="804"/>
      <c r="BT121" s="804"/>
      <c r="BU121" s="804"/>
      <c r="BV121" s="804">
        <v>44832</v>
      </c>
      <c r="BW121" s="804"/>
      <c r="BX121" s="804"/>
      <c r="BY121" s="804"/>
      <c r="BZ121" s="804"/>
      <c r="CA121" s="804">
        <v>36008</v>
      </c>
      <c r="CB121" s="804"/>
      <c r="CC121" s="804"/>
      <c r="CD121" s="804"/>
      <c r="CE121" s="804"/>
      <c r="CF121" s="862">
        <v>1.4</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4349826</v>
      </c>
      <c r="BR122" s="832"/>
      <c r="BS122" s="832"/>
      <c r="BT122" s="832"/>
      <c r="BU122" s="832"/>
      <c r="BV122" s="832">
        <v>4170017</v>
      </c>
      <c r="BW122" s="832"/>
      <c r="BX122" s="832"/>
      <c r="BY122" s="832"/>
      <c r="BZ122" s="832"/>
      <c r="CA122" s="832">
        <v>4003959</v>
      </c>
      <c r="CB122" s="832"/>
      <c r="CC122" s="832"/>
      <c r="CD122" s="832"/>
      <c r="CE122" s="832"/>
      <c r="CF122" s="833">
        <v>150.4</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450</v>
      </c>
      <c r="BP123" s="865"/>
      <c r="BQ123" s="819">
        <v>6478547</v>
      </c>
      <c r="BR123" s="820"/>
      <c r="BS123" s="820"/>
      <c r="BT123" s="820"/>
      <c r="BU123" s="820"/>
      <c r="BV123" s="820">
        <v>6263385</v>
      </c>
      <c r="BW123" s="820"/>
      <c r="BX123" s="820"/>
      <c r="BY123" s="820"/>
      <c r="BZ123" s="820"/>
      <c r="CA123" s="820">
        <v>6109679</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18.2</v>
      </c>
      <c r="BR124" s="818"/>
      <c r="BS124" s="818"/>
      <c r="BT124" s="818"/>
      <c r="BU124" s="818"/>
      <c r="BV124" s="818">
        <v>13.5</v>
      </c>
      <c r="BW124" s="818"/>
      <c r="BX124" s="818"/>
      <c r="BY124" s="818"/>
      <c r="BZ124" s="818"/>
      <c r="CA124" s="818">
        <v>9.8000000000000007</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786622</v>
      </c>
      <c r="DH124" s="751"/>
      <c r="DI124" s="751"/>
      <c r="DJ124" s="751"/>
      <c r="DK124" s="752"/>
      <c r="DL124" s="753">
        <v>798609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10031</v>
      </c>
      <c r="AB126" s="767"/>
      <c r="AC126" s="767"/>
      <c r="AD126" s="767"/>
      <c r="AE126" s="768"/>
      <c r="AF126" s="769">
        <v>19381</v>
      </c>
      <c r="AG126" s="767"/>
      <c r="AH126" s="767"/>
      <c r="AI126" s="767"/>
      <c r="AJ126" s="768"/>
      <c r="AK126" s="769">
        <v>19327</v>
      </c>
      <c r="AL126" s="767"/>
      <c r="AM126" s="767"/>
      <c r="AN126" s="767"/>
      <c r="AO126" s="768"/>
      <c r="AP126" s="811">
        <v>0.7</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17073</v>
      </c>
      <c r="AB128" s="788"/>
      <c r="AC128" s="788"/>
      <c r="AD128" s="788"/>
      <c r="AE128" s="789"/>
      <c r="AF128" s="790">
        <v>12402</v>
      </c>
      <c r="AG128" s="788"/>
      <c r="AH128" s="788"/>
      <c r="AI128" s="788"/>
      <c r="AJ128" s="789"/>
      <c r="AK128" s="790">
        <v>10489</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2960577</v>
      </c>
      <c r="AB129" s="767"/>
      <c r="AC129" s="767"/>
      <c r="AD129" s="767"/>
      <c r="AE129" s="768"/>
      <c r="AF129" s="769">
        <v>2972872</v>
      </c>
      <c r="AG129" s="767"/>
      <c r="AH129" s="767"/>
      <c r="AI129" s="767"/>
      <c r="AJ129" s="768"/>
      <c r="AK129" s="769">
        <v>3016230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346057</v>
      </c>
      <c r="AB130" s="767"/>
      <c r="AC130" s="767"/>
      <c r="AD130" s="767"/>
      <c r="AE130" s="768"/>
      <c r="AF130" s="769">
        <v>367448</v>
      </c>
      <c r="AG130" s="767"/>
      <c r="AH130" s="767"/>
      <c r="AI130" s="767"/>
      <c r="AJ130" s="768"/>
      <c r="AK130" s="769">
        <v>353817</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2614520</v>
      </c>
      <c r="AB131" s="751"/>
      <c r="AC131" s="751"/>
      <c r="AD131" s="751"/>
      <c r="AE131" s="752"/>
      <c r="AF131" s="753">
        <v>2605424</v>
      </c>
      <c r="AG131" s="751"/>
      <c r="AH131" s="751"/>
      <c r="AI131" s="751"/>
      <c r="AJ131" s="752"/>
      <c r="AK131" s="753">
        <v>2662413</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9.8000000000000007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7.6334470569999997</v>
      </c>
      <c r="AB132" s="732"/>
      <c r="AC132" s="732"/>
      <c r="AD132" s="732"/>
      <c r="AE132" s="733"/>
      <c r="AF132" s="734">
        <v>9.5453561489999998</v>
      </c>
      <c r="AG132" s="732"/>
      <c r="AH132" s="732"/>
      <c r="AI132" s="732"/>
      <c r="AJ132" s="733"/>
      <c r="AK132" s="734">
        <v>7.1589193709999996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7.3</v>
      </c>
      <c r="AB133" s="711"/>
      <c r="AC133" s="711"/>
      <c r="AD133" s="711"/>
      <c r="AE133" s="712"/>
      <c r="AF133" s="710">
        <v>8</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fgYXIYuMKo+eqx7oUcITdPaVyv8AQN4Bs9dixpOw4YVCihO88vzMUOFo/AsBSshjC+qoBPpknYw17kyNHEgAw==" saltValue="fcvosRHO+EuR86g3Zyta2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NyDZ/dl9QVW3fMEfjhaMQ7NiYwqN+H6qFMHcB0uA43AxmxgQaUo8FQfXGCp5vvoYJDrACi2Tmwmpj5TeMyTEA==" saltValue="lBWdDyWt+kUjhMVvLPrD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NFVH9MQ2qtSF+WNtjqE74wWA6IdXjKkvw+nSBEVctws4t7VaIR0dORuAVHEUobIEbB5XtZhVKyMKZcc8E2Bog==" saltValue="tbAsNdGdhmn3+clSqZAva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6" t="s">
        <v>479</v>
      </c>
      <c r="AP7" s="253"/>
      <c r="AQ7" s="254" t="s">
        <v>480</v>
      </c>
      <c r="AR7" s="255"/>
    </row>
    <row r="8" spans="1:46" x14ac:dyDescent="0.15">
      <c r="A8" s="247"/>
      <c r="AK8" s="256"/>
      <c r="AL8" s="257"/>
      <c r="AM8" s="257"/>
      <c r="AN8" s="258"/>
      <c r="AO8" s="1107"/>
      <c r="AP8" s="259" t="s">
        <v>481</v>
      </c>
      <c r="AQ8" s="260" t="s">
        <v>482</v>
      </c>
      <c r="AR8" s="261" t="s">
        <v>483</v>
      </c>
    </row>
    <row r="9" spans="1:46" x14ac:dyDescent="0.15">
      <c r="A9" s="247"/>
      <c r="AK9" s="1118" t="s">
        <v>484</v>
      </c>
      <c r="AL9" s="1119"/>
      <c r="AM9" s="1119"/>
      <c r="AN9" s="1120"/>
      <c r="AO9" s="262">
        <v>1179259</v>
      </c>
      <c r="AP9" s="262">
        <v>144872</v>
      </c>
      <c r="AQ9" s="263">
        <v>156369</v>
      </c>
      <c r="AR9" s="264">
        <v>-7.4</v>
      </c>
    </row>
    <row r="10" spans="1:46" ht="13.5" customHeight="1" x14ac:dyDescent="0.15">
      <c r="A10" s="247"/>
      <c r="AK10" s="1118" t="s">
        <v>485</v>
      </c>
      <c r="AL10" s="1119"/>
      <c r="AM10" s="1119"/>
      <c r="AN10" s="1120"/>
      <c r="AO10" s="265">
        <v>209919</v>
      </c>
      <c r="AP10" s="265">
        <v>25789</v>
      </c>
      <c r="AQ10" s="266">
        <v>21449</v>
      </c>
      <c r="AR10" s="267">
        <v>20.2</v>
      </c>
    </row>
    <row r="11" spans="1:46" ht="13.5" customHeight="1" x14ac:dyDescent="0.15">
      <c r="A11" s="247"/>
      <c r="AK11" s="1118" t="s">
        <v>486</v>
      </c>
      <c r="AL11" s="1119"/>
      <c r="AM11" s="1119"/>
      <c r="AN11" s="1120"/>
      <c r="AO11" s="265" t="s">
        <v>487</v>
      </c>
      <c r="AP11" s="265" t="s">
        <v>487</v>
      </c>
      <c r="AQ11" s="266">
        <v>1663</v>
      </c>
      <c r="AR11" s="267" t="s">
        <v>487</v>
      </c>
    </row>
    <row r="12" spans="1:46" ht="13.5" customHeight="1" x14ac:dyDescent="0.15">
      <c r="A12" s="247"/>
      <c r="AK12" s="1118" t="s">
        <v>488</v>
      </c>
      <c r="AL12" s="1119"/>
      <c r="AM12" s="1119"/>
      <c r="AN12" s="1120"/>
      <c r="AO12" s="265" t="s">
        <v>487</v>
      </c>
      <c r="AP12" s="265" t="s">
        <v>487</v>
      </c>
      <c r="AQ12" s="266">
        <v>34</v>
      </c>
      <c r="AR12" s="267" t="s">
        <v>487</v>
      </c>
    </row>
    <row r="13" spans="1:46" ht="13.5" customHeight="1" x14ac:dyDescent="0.15">
      <c r="A13" s="247"/>
      <c r="AK13" s="1118" t="s">
        <v>489</v>
      </c>
      <c r="AL13" s="1119"/>
      <c r="AM13" s="1119"/>
      <c r="AN13" s="1120"/>
      <c r="AO13" s="265">
        <v>53222</v>
      </c>
      <c r="AP13" s="265">
        <v>6538</v>
      </c>
      <c r="AQ13" s="266">
        <v>5566</v>
      </c>
      <c r="AR13" s="267">
        <v>17.5</v>
      </c>
    </row>
    <row r="14" spans="1:46" ht="13.5" customHeight="1" x14ac:dyDescent="0.15">
      <c r="A14" s="247"/>
      <c r="AK14" s="1118" t="s">
        <v>490</v>
      </c>
      <c r="AL14" s="1119"/>
      <c r="AM14" s="1119"/>
      <c r="AN14" s="1120"/>
      <c r="AO14" s="265" t="s">
        <v>487</v>
      </c>
      <c r="AP14" s="265" t="s">
        <v>487</v>
      </c>
      <c r="AQ14" s="266">
        <v>3589</v>
      </c>
      <c r="AR14" s="267" t="s">
        <v>487</v>
      </c>
    </row>
    <row r="15" spans="1:46" ht="13.5" customHeight="1" x14ac:dyDescent="0.15">
      <c r="A15" s="247"/>
      <c r="AK15" s="1121" t="s">
        <v>491</v>
      </c>
      <c r="AL15" s="1122"/>
      <c r="AM15" s="1122"/>
      <c r="AN15" s="1123"/>
      <c r="AO15" s="265">
        <v>-46009</v>
      </c>
      <c r="AP15" s="265">
        <v>-5652</v>
      </c>
      <c r="AQ15" s="266">
        <v>-10547</v>
      </c>
      <c r="AR15" s="267">
        <v>-46.4</v>
      </c>
    </row>
    <row r="16" spans="1:46" x14ac:dyDescent="0.15">
      <c r="A16" s="247"/>
      <c r="AK16" s="1121" t="s">
        <v>178</v>
      </c>
      <c r="AL16" s="1122"/>
      <c r="AM16" s="1122"/>
      <c r="AN16" s="1123"/>
      <c r="AO16" s="265">
        <v>1396391</v>
      </c>
      <c r="AP16" s="265">
        <v>171547</v>
      </c>
      <c r="AQ16" s="266">
        <v>178125</v>
      </c>
      <c r="AR16" s="267">
        <v>-3.7</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4" t="s">
        <v>496</v>
      </c>
      <c r="AL21" s="1125"/>
      <c r="AM21" s="1125"/>
      <c r="AN21" s="1126"/>
      <c r="AO21" s="277">
        <v>14</v>
      </c>
      <c r="AP21" s="278">
        <v>14.51</v>
      </c>
      <c r="AQ21" s="279">
        <v>-0.51</v>
      </c>
      <c r="AS21" s="280"/>
      <c r="AT21" s="276"/>
    </row>
    <row r="22" spans="1:46" s="248" customFormat="1" x14ac:dyDescent="0.15">
      <c r="A22" s="276"/>
      <c r="AK22" s="1124" t="s">
        <v>497</v>
      </c>
      <c r="AL22" s="1125"/>
      <c r="AM22" s="1125"/>
      <c r="AN22" s="1126"/>
      <c r="AO22" s="281">
        <v>96.9</v>
      </c>
      <c r="AP22" s="282">
        <v>95.5</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498</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6" t="s">
        <v>479</v>
      </c>
      <c r="AP30" s="253"/>
      <c r="AQ30" s="254" t="s">
        <v>480</v>
      </c>
      <c r="AR30" s="255"/>
    </row>
    <row r="31" spans="1:46" x14ac:dyDescent="0.15">
      <c r="A31" s="247"/>
      <c r="AK31" s="256"/>
      <c r="AL31" s="257"/>
      <c r="AM31" s="257"/>
      <c r="AN31" s="258"/>
      <c r="AO31" s="1107"/>
      <c r="AP31" s="259" t="s">
        <v>481</v>
      </c>
      <c r="AQ31" s="260" t="s">
        <v>482</v>
      </c>
      <c r="AR31" s="261" t="s">
        <v>483</v>
      </c>
    </row>
    <row r="32" spans="1:46" ht="27" customHeight="1" x14ac:dyDescent="0.15">
      <c r="A32" s="247"/>
      <c r="AK32" s="1108" t="s">
        <v>501</v>
      </c>
      <c r="AL32" s="1109"/>
      <c r="AM32" s="1109"/>
      <c r="AN32" s="1110"/>
      <c r="AO32" s="291">
        <v>477537</v>
      </c>
      <c r="AP32" s="291">
        <v>58665</v>
      </c>
      <c r="AQ32" s="292">
        <v>89268</v>
      </c>
      <c r="AR32" s="293">
        <v>-34.299999999999997</v>
      </c>
    </row>
    <row r="33" spans="1:46" ht="13.5" customHeight="1" x14ac:dyDescent="0.15">
      <c r="A33" s="247"/>
      <c r="AK33" s="1108" t="s">
        <v>502</v>
      </c>
      <c r="AL33" s="1109"/>
      <c r="AM33" s="1109"/>
      <c r="AN33" s="1110"/>
      <c r="AO33" s="291" t="s">
        <v>487</v>
      </c>
      <c r="AP33" s="291" t="s">
        <v>487</v>
      </c>
      <c r="AQ33" s="292" t="s">
        <v>487</v>
      </c>
      <c r="AR33" s="293" t="s">
        <v>487</v>
      </c>
    </row>
    <row r="34" spans="1:46" ht="27" customHeight="1" x14ac:dyDescent="0.15">
      <c r="A34" s="247"/>
      <c r="AK34" s="1108" t="s">
        <v>503</v>
      </c>
      <c r="AL34" s="1109"/>
      <c r="AM34" s="1109"/>
      <c r="AN34" s="1110"/>
      <c r="AO34" s="291" t="s">
        <v>487</v>
      </c>
      <c r="AP34" s="291" t="s">
        <v>487</v>
      </c>
      <c r="AQ34" s="292" t="s">
        <v>487</v>
      </c>
      <c r="AR34" s="293" t="s">
        <v>487</v>
      </c>
    </row>
    <row r="35" spans="1:46" ht="27" customHeight="1" x14ac:dyDescent="0.15">
      <c r="A35" s="247"/>
      <c r="AK35" s="1108" t="s">
        <v>504</v>
      </c>
      <c r="AL35" s="1109"/>
      <c r="AM35" s="1109"/>
      <c r="AN35" s="1110"/>
      <c r="AO35" s="291">
        <v>43448</v>
      </c>
      <c r="AP35" s="291">
        <v>5338</v>
      </c>
      <c r="AQ35" s="292">
        <v>17003</v>
      </c>
      <c r="AR35" s="293">
        <v>-68.599999999999994</v>
      </c>
    </row>
    <row r="36" spans="1:46" ht="27" customHeight="1" x14ac:dyDescent="0.15">
      <c r="A36" s="247"/>
      <c r="AK36" s="1108" t="s">
        <v>505</v>
      </c>
      <c r="AL36" s="1109"/>
      <c r="AM36" s="1109"/>
      <c r="AN36" s="1110"/>
      <c r="AO36" s="291">
        <v>6774</v>
      </c>
      <c r="AP36" s="291">
        <v>832</v>
      </c>
      <c r="AQ36" s="292">
        <v>5039</v>
      </c>
      <c r="AR36" s="293">
        <v>-83.5</v>
      </c>
    </row>
    <row r="37" spans="1:46" ht="13.5" customHeight="1" x14ac:dyDescent="0.15">
      <c r="A37" s="247"/>
      <c r="AK37" s="1108" t="s">
        <v>506</v>
      </c>
      <c r="AL37" s="1109"/>
      <c r="AM37" s="1109"/>
      <c r="AN37" s="1110"/>
      <c r="AO37" s="291">
        <v>27147</v>
      </c>
      <c r="AP37" s="291">
        <v>3335</v>
      </c>
      <c r="AQ37" s="292">
        <v>909</v>
      </c>
      <c r="AR37" s="293">
        <v>266.89999999999998</v>
      </c>
    </row>
    <row r="38" spans="1:46" ht="27" customHeight="1" x14ac:dyDescent="0.15">
      <c r="A38" s="247"/>
      <c r="AK38" s="1111" t="s">
        <v>507</v>
      </c>
      <c r="AL38" s="1112"/>
      <c r="AM38" s="1112"/>
      <c r="AN38" s="1113"/>
      <c r="AO38" s="294" t="s">
        <v>487</v>
      </c>
      <c r="AP38" s="294" t="s">
        <v>487</v>
      </c>
      <c r="AQ38" s="295">
        <v>25</v>
      </c>
      <c r="AR38" s="283" t="s">
        <v>487</v>
      </c>
      <c r="AS38" s="290"/>
    </row>
    <row r="39" spans="1:46" x14ac:dyDescent="0.15">
      <c r="A39" s="247"/>
      <c r="AK39" s="1111" t="s">
        <v>508</v>
      </c>
      <c r="AL39" s="1112"/>
      <c r="AM39" s="1112"/>
      <c r="AN39" s="1113"/>
      <c r="AO39" s="291">
        <v>-10489</v>
      </c>
      <c r="AP39" s="291">
        <v>-1289</v>
      </c>
      <c r="AQ39" s="292">
        <v>-4913</v>
      </c>
      <c r="AR39" s="293">
        <v>-73.8</v>
      </c>
      <c r="AS39" s="290"/>
    </row>
    <row r="40" spans="1:46" ht="27" customHeight="1" x14ac:dyDescent="0.15">
      <c r="A40" s="247"/>
      <c r="AK40" s="1108" t="s">
        <v>509</v>
      </c>
      <c r="AL40" s="1109"/>
      <c r="AM40" s="1109"/>
      <c r="AN40" s="1110"/>
      <c r="AO40" s="291">
        <v>-353817</v>
      </c>
      <c r="AP40" s="291">
        <v>-43466</v>
      </c>
      <c r="AQ40" s="292">
        <v>-72657</v>
      </c>
      <c r="AR40" s="293">
        <v>-40.200000000000003</v>
      </c>
      <c r="AS40" s="290"/>
    </row>
    <row r="41" spans="1:46" x14ac:dyDescent="0.15">
      <c r="A41" s="247"/>
      <c r="AK41" s="1114" t="s">
        <v>288</v>
      </c>
      <c r="AL41" s="1115"/>
      <c r="AM41" s="1115"/>
      <c r="AN41" s="1116"/>
      <c r="AO41" s="291">
        <v>190600</v>
      </c>
      <c r="AP41" s="291">
        <v>23415</v>
      </c>
      <c r="AQ41" s="292">
        <v>34674</v>
      </c>
      <c r="AR41" s="293">
        <v>-32.5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1" t="s">
        <v>479</v>
      </c>
      <c r="AN49" s="1103" t="s">
        <v>512</v>
      </c>
      <c r="AO49" s="1104"/>
      <c r="AP49" s="1104"/>
      <c r="AQ49" s="1104"/>
      <c r="AR49" s="1105"/>
    </row>
    <row r="50" spans="1:44" x14ac:dyDescent="0.15">
      <c r="A50" s="247"/>
      <c r="AK50" s="305"/>
      <c r="AL50" s="306"/>
      <c r="AM50" s="1102"/>
      <c r="AN50" s="307" t="s">
        <v>513</v>
      </c>
      <c r="AO50" s="308" t="s">
        <v>514</v>
      </c>
      <c r="AP50" s="309" t="s">
        <v>515</v>
      </c>
      <c r="AQ50" s="310" t="s">
        <v>516</v>
      </c>
      <c r="AR50" s="311" t="s">
        <v>517</v>
      </c>
    </row>
    <row r="51" spans="1:44" x14ac:dyDescent="0.15">
      <c r="A51" s="247"/>
      <c r="AK51" s="303" t="s">
        <v>518</v>
      </c>
      <c r="AL51" s="304"/>
      <c r="AM51" s="312">
        <v>605130</v>
      </c>
      <c r="AN51" s="313">
        <v>68656</v>
      </c>
      <c r="AO51" s="314">
        <v>-68.400000000000006</v>
      </c>
      <c r="AP51" s="315">
        <v>125391</v>
      </c>
      <c r="AQ51" s="316">
        <v>-13.6</v>
      </c>
      <c r="AR51" s="317">
        <v>-54.8</v>
      </c>
    </row>
    <row r="52" spans="1:44" x14ac:dyDescent="0.15">
      <c r="A52" s="247"/>
      <c r="AK52" s="318"/>
      <c r="AL52" s="319" t="s">
        <v>519</v>
      </c>
      <c r="AM52" s="320">
        <v>186250</v>
      </c>
      <c r="AN52" s="321">
        <v>21131</v>
      </c>
      <c r="AO52" s="322">
        <v>44</v>
      </c>
      <c r="AP52" s="323">
        <v>68516</v>
      </c>
      <c r="AQ52" s="324">
        <v>-18.2</v>
      </c>
      <c r="AR52" s="325">
        <v>62.2</v>
      </c>
    </row>
    <row r="53" spans="1:44" x14ac:dyDescent="0.15">
      <c r="A53" s="247"/>
      <c r="AK53" s="303" t="s">
        <v>520</v>
      </c>
      <c r="AL53" s="304"/>
      <c r="AM53" s="312">
        <v>356746</v>
      </c>
      <c r="AN53" s="313">
        <v>41429</v>
      </c>
      <c r="AO53" s="314">
        <v>-39.700000000000003</v>
      </c>
      <c r="AP53" s="315">
        <v>138402</v>
      </c>
      <c r="AQ53" s="316">
        <v>10.4</v>
      </c>
      <c r="AR53" s="317">
        <v>-50.1</v>
      </c>
    </row>
    <row r="54" spans="1:44" x14ac:dyDescent="0.15">
      <c r="A54" s="247"/>
      <c r="AK54" s="318"/>
      <c r="AL54" s="319" t="s">
        <v>519</v>
      </c>
      <c r="AM54" s="320">
        <v>115513</v>
      </c>
      <c r="AN54" s="321">
        <v>13415</v>
      </c>
      <c r="AO54" s="322">
        <v>-36.5</v>
      </c>
      <c r="AP54" s="323">
        <v>70652</v>
      </c>
      <c r="AQ54" s="324">
        <v>3.1</v>
      </c>
      <c r="AR54" s="325">
        <v>-39.6</v>
      </c>
    </row>
    <row r="55" spans="1:44" x14ac:dyDescent="0.15">
      <c r="A55" s="247"/>
      <c r="AK55" s="303" t="s">
        <v>521</v>
      </c>
      <c r="AL55" s="304"/>
      <c r="AM55" s="312">
        <v>148034</v>
      </c>
      <c r="AN55" s="313">
        <v>17552</v>
      </c>
      <c r="AO55" s="314">
        <v>-57.6</v>
      </c>
      <c r="AP55" s="315">
        <v>146367</v>
      </c>
      <c r="AQ55" s="316">
        <v>5.8</v>
      </c>
      <c r="AR55" s="317">
        <v>-63.4</v>
      </c>
    </row>
    <row r="56" spans="1:44" x14ac:dyDescent="0.15">
      <c r="A56" s="247"/>
      <c r="AK56" s="318"/>
      <c r="AL56" s="319" t="s">
        <v>519</v>
      </c>
      <c r="AM56" s="320">
        <v>131282</v>
      </c>
      <c r="AN56" s="321">
        <v>15566</v>
      </c>
      <c r="AO56" s="322">
        <v>16</v>
      </c>
      <c r="AP56" s="323">
        <v>79441</v>
      </c>
      <c r="AQ56" s="324">
        <v>12.4</v>
      </c>
      <c r="AR56" s="325">
        <v>3.6</v>
      </c>
    </row>
    <row r="57" spans="1:44" x14ac:dyDescent="0.15">
      <c r="A57" s="247"/>
      <c r="AK57" s="303" t="s">
        <v>522</v>
      </c>
      <c r="AL57" s="304"/>
      <c r="AM57" s="312">
        <v>219515</v>
      </c>
      <c r="AN57" s="313">
        <v>26467</v>
      </c>
      <c r="AO57" s="314">
        <v>50.8</v>
      </c>
      <c r="AP57" s="315">
        <v>165181</v>
      </c>
      <c r="AQ57" s="316">
        <v>12.9</v>
      </c>
      <c r="AR57" s="317">
        <v>37.9</v>
      </c>
    </row>
    <row r="58" spans="1:44" x14ac:dyDescent="0.15">
      <c r="A58" s="247"/>
      <c r="AK58" s="318"/>
      <c r="AL58" s="319" t="s">
        <v>519</v>
      </c>
      <c r="AM58" s="320">
        <v>172516</v>
      </c>
      <c r="AN58" s="321">
        <v>20800</v>
      </c>
      <c r="AO58" s="322">
        <v>33.6</v>
      </c>
      <c r="AP58" s="323">
        <v>82246</v>
      </c>
      <c r="AQ58" s="324">
        <v>3.5</v>
      </c>
      <c r="AR58" s="325">
        <v>30.1</v>
      </c>
    </row>
    <row r="59" spans="1:44" x14ac:dyDescent="0.15">
      <c r="A59" s="247"/>
      <c r="AK59" s="303" t="s">
        <v>523</v>
      </c>
      <c r="AL59" s="304"/>
      <c r="AM59" s="312">
        <v>406509</v>
      </c>
      <c r="AN59" s="313">
        <v>49940</v>
      </c>
      <c r="AO59" s="314">
        <v>88.7</v>
      </c>
      <c r="AP59" s="315">
        <v>166234</v>
      </c>
      <c r="AQ59" s="316">
        <v>0.6</v>
      </c>
      <c r="AR59" s="317">
        <v>88.1</v>
      </c>
    </row>
    <row r="60" spans="1:44" x14ac:dyDescent="0.15">
      <c r="A60" s="247"/>
      <c r="AK60" s="318"/>
      <c r="AL60" s="319" t="s">
        <v>519</v>
      </c>
      <c r="AM60" s="320">
        <v>265500</v>
      </c>
      <c r="AN60" s="321">
        <v>32617</v>
      </c>
      <c r="AO60" s="322">
        <v>56.8</v>
      </c>
      <c r="AP60" s="323">
        <v>89789</v>
      </c>
      <c r="AQ60" s="324">
        <v>9.1999999999999993</v>
      </c>
      <c r="AR60" s="325">
        <v>47.6</v>
      </c>
    </row>
    <row r="61" spans="1:44" x14ac:dyDescent="0.15">
      <c r="A61" s="247"/>
      <c r="AK61" s="303" t="s">
        <v>524</v>
      </c>
      <c r="AL61" s="326"/>
      <c r="AM61" s="312">
        <v>347187</v>
      </c>
      <c r="AN61" s="313">
        <v>40809</v>
      </c>
      <c r="AO61" s="314">
        <v>-5.2</v>
      </c>
      <c r="AP61" s="315">
        <v>148315</v>
      </c>
      <c r="AQ61" s="327">
        <v>3.2</v>
      </c>
      <c r="AR61" s="317">
        <v>-8.4</v>
      </c>
    </row>
    <row r="62" spans="1:44" x14ac:dyDescent="0.15">
      <c r="A62" s="247"/>
      <c r="AK62" s="318"/>
      <c r="AL62" s="319" t="s">
        <v>519</v>
      </c>
      <c r="AM62" s="320">
        <v>174212</v>
      </c>
      <c r="AN62" s="321">
        <v>20706</v>
      </c>
      <c r="AO62" s="322">
        <v>22.8</v>
      </c>
      <c r="AP62" s="323">
        <v>78129</v>
      </c>
      <c r="AQ62" s="324">
        <v>2</v>
      </c>
      <c r="AR62" s="325">
        <v>20.8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COPYDWrefdGHeNobsXAQjXOgw6aHDYhuJ/7KFMN8kSkx0/ZV/08gWKqR0Gn0erRfig74Xc8ld7r9sEzqHLKUg==" saltValue="7o3UN/s2NJGGYbMvtNMc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z9y0llJ3smuXB4w6pvLsKynmSZ/jRgnxvOGZ933r/ZBIpfshwk082HuayHUKJHd49hRrxXn+U5MQimJGq0lGw==" saltValue="/7yzESDqlxLKp24mGd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oRBg8kPE7S/QmbvVgTHFYVnHPnP/LM1xUwfsfC+WDTSkcrBlNfviKvELwZ8SE5rWa6AMJdtaHZugB4ZHDhtJbA==" saltValue="vXEiTRGaVhkUWwRwFHyq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7" t="s">
        <v>3</v>
      </c>
      <c r="D47" s="1127"/>
      <c r="E47" s="1128"/>
      <c r="F47" s="11">
        <v>20.22</v>
      </c>
      <c r="G47" s="12">
        <v>22.46</v>
      </c>
      <c r="H47" s="12">
        <v>30.2</v>
      </c>
      <c r="I47" s="12">
        <v>31.56</v>
      </c>
      <c r="J47" s="13">
        <v>27.96</v>
      </c>
    </row>
    <row r="48" spans="2:10" ht="57.75" customHeight="1" x14ac:dyDescent="0.15">
      <c r="B48" s="14"/>
      <c r="C48" s="1129" t="s">
        <v>4</v>
      </c>
      <c r="D48" s="1129"/>
      <c r="E48" s="1130"/>
      <c r="F48" s="15">
        <v>4.17</v>
      </c>
      <c r="G48" s="16">
        <v>10.84</v>
      </c>
      <c r="H48" s="16">
        <v>7.51</v>
      </c>
      <c r="I48" s="16">
        <v>6.65</v>
      </c>
      <c r="J48" s="17">
        <v>6.1</v>
      </c>
    </row>
    <row r="49" spans="2:10" ht="57.75" customHeight="1" thickBot="1" x14ac:dyDescent="0.2">
      <c r="B49" s="18"/>
      <c r="C49" s="1131" t="s">
        <v>5</v>
      </c>
      <c r="D49" s="1131"/>
      <c r="E49" s="1132"/>
      <c r="F49" s="19" t="s">
        <v>531</v>
      </c>
      <c r="G49" s="20">
        <v>8.56</v>
      </c>
      <c r="H49" s="20" t="s">
        <v>532</v>
      </c>
      <c r="I49" s="20" t="s">
        <v>533</v>
      </c>
      <c r="J49" s="21" t="s">
        <v>534</v>
      </c>
    </row>
    <row r="50" spans="2:10" x14ac:dyDescent="0.15"/>
  </sheetData>
  <sheetProtection algorithmName="SHA-512" hashValue="7zK/g7qWx9TwtiFSLWNfL8VYFUSWRKRRf3RKhzpgV4f60PxH6scOqspOmg9+/dtdv1VQQsRkx89sm6KsXiBdEw==" saltValue="mejsNiGKDlIOLpkLCDq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2026-03-17T06:30:43Z</cp:lastPrinted>
  <dcterms:created xsi:type="dcterms:W3CDTF">2026-02-23T08:47:59Z</dcterms:created>
  <dcterms:modified xsi:type="dcterms:W3CDTF">2026-03-18T03:00:19Z</dcterms:modified>
  <cp:category/>
</cp:coreProperties>
</file>