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mc:AlternateContent xmlns:mc="http://schemas.openxmlformats.org/markup-compatibility/2006">
    <mc:Choice Requires="x15">
      <x15ac:absPath xmlns:x15ac="http://schemas.microsoft.com/office/spreadsheetml/2010/11/ac" url="R:\03-企画財政課\02-財政係\20-広報等財政状況公開\財政状況等一覧表等\R06決算\01‗提出（1～11表）一部抜粋\"/>
    </mc:Choice>
  </mc:AlternateContent>
  <xr:revisionPtr revIDLastSave="0" documentId="13_ncr:1_{FA2963A2-28B4-429C-BA8E-2FE737C133F5}" xr6:coauthVersionLast="47" xr6:coauthVersionMax="47" xr10:uidLastSave="{00000000-0000-0000-0000-000000000000}"/>
  <bookViews>
    <workbookView xWindow="20370" yWindow="-357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O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BE37" i="10"/>
  <c r="AM37" i="10"/>
  <c r="C37" i="10"/>
  <c r="BE36" i="10"/>
  <c r="AM36" i="10"/>
  <c r="C36" i="10"/>
  <c r="BE35" i="10"/>
  <c r="AM35" i="10"/>
  <c r="C35" i="10"/>
  <c r="CO34" i="10"/>
  <c r="CO35" i="10" s="1"/>
  <c r="CO36" i="10" s="1"/>
  <c r="CO37" i="10" s="1"/>
  <c r="BW34" i="10"/>
  <c r="BW35" i="10" s="1"/>
  <c r="BW36" i="10" s="1"/>
  <c r="BW37" i="10" s="1"/>
  <c r="BW38" i="10" s="1"/>
  <c r="BW39" i="10" s="1"/>
  <c r="BW40" i="10" s="1"/>
  <c r="BW41" i="10" s="1"/>
  <c r="BW42" i="10" s="1"/>
  <c r="BE34" i="10"/>
  <c r="C34" i="10"/>
  <c r="U34" i="10" s="1"/>
  <c r="U35" i="10" s="1"/>
  <c r="U36" i="10" s="1"/>
  <c r="U37" i="10" s="1"/>
  <c r="U38"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<sst xmlns="http://schemas.openxmlformats.org/spreadsheetml/2006/main" count="1173" uniqueCount="566">
  <si>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</si>
  <si>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</si>
  <si>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</si>
  <si>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</si>
  <si>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</si>
  <si>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</si>
  <si>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</si>
  <si>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</si>
  <si>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</si>
  <si>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</si>
  <si>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</si>
  <si>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</si>
  <si>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</si>
  <si>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</si>
  <si>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</si>
  <si>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</si>
  <si>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</si>
  <si>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</si>
  <si>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</si>
  <si>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</si>
  <si>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</si>
  <si>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</si>
  <si>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</si>
  <si>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</si>
  <si>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</si>
  <si>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</si>
  <si>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</si>
  <si>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</si>
  <si>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</si>
  <si>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</si>
  <si>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</si>
  <si>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</si>
  <si>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</si>
  <si>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</si>
  <si>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</si>
  <si>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</si>
  <si>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</si>
  <si>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</si>
  <si>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</si>
  <si>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</si>
  <si>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</si>
  <si>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</si>
  <si>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</si>
  <si>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</si>
  <si>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</si>
  <si>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</si>
  <si>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</si>
  <si>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</si>
  <si>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</si>
  <si>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</si>
  <si>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</si>
  <si>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</si>
  <si>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</si>
  <si>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</si>
  <si>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</si>
  <si>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</si>
  <si>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</si>
  <si>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</si>
  <si>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</si>
  <si>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</si>
  <si>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</si>
  <si>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</si>
  <si>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</si>
  <si>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</si>
  <si>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</si>
  <si>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</si>
  <si>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</si>
  <si>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</si>
  <si>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</si>
  <si>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</si>
  <si>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</si>
  <si>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</si>
  <si>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</si>
  <si>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</si>
  <si>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</si>
  <si>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</si>
  <si>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</si>
  <si>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</si>
  <si>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</si>
  <si>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香川県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</si>
  <si>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</si>
  <si>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</si>
  <si>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</si>
  <si>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</si>
  <si>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</si>
  <si>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</si>
  <si>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</si>
  <si>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</si>
  <si>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</si>
  <si>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</si>
  <si>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</si>
  <si>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</si>
  <si>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</si>
  <si>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</si>
  <si>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小豆島町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</si>
  <si>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</si>
  <si>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</si>
  <si>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</si>
  <si>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</si>
  <si>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</si>
  <si>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</si>
  <si>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</si>
  <si>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</si>
  <si>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</si>
  <si>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</si>
  <si>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</si>
  <si>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</si>
  <si>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</si>
  <si>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</si>
  <si>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</si>
  <si>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</si>
  <si>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</si>
  <si>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</si>
  <si>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</si>
  <si>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</si>
  <si>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</si>
  <si>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</si>
  <si>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</si>
  <si>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</si>
  <si>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</si>
  <si>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</si>
  <si>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</si>
  <si>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</si>
  <si>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</si>
  <si>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</si>
  <si>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</si>
  <si>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</si>
  <si>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</si>
  <si>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</si>
  <si>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</si>
  <si>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</si>
  <si>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</si>
  <si>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</si>
  <si>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</si>
  <si>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</si>
  <si>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</si>
  <si>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</si>
  <si>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</si>
  <si>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</si>
  <si>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</si>
  <si>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</si>
  <si>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</si>
  <si>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</si>
  <si>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</si>
  <si>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</si>
  <si>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</si>
  <si>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</si>
  <si>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</si>
  <si>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</si>
  <si>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</si>
  <si>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</si>
  <si>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</si>
  <si>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</si>
  <si>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</si>
  <si>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</si>
  <si>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</si>
  <si>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</si>
  <si>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</si>
  <si>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</si>
  <si>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</si>
  <si>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</si>
  <si>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</si>
  <si>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</si>
  <si>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</si>
  <si>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</si>
  <si>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</si>
  <si>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</si>
  <si>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</si>
  <si>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</si>
  <si>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</si>
  <si>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</si>
  <si>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</si>
  <si>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</si>
  <si>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</si>
  <si>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</si>
  <si>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</si>
  <si>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</si>
  <si>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</si>
  <si>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</si>
  <si>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</si>
  <si>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</si>
  <si>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</si>
  <si>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</si>
  <si>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</si>
  <si>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</si>
  <si>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</si>
  <si>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</si>
  <si>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</si>
  <si>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</si>
  <si>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</si>
  <si>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</si>
  <si>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</si>
  <si>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</si>
  <si>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</si>
  <si>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</si>
  <si>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</si>
  <si>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</si>
  <si>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</si>
  <si>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</si>
  <si>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</si>
  <si>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</si>
  <si>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</si>
  <si>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</si>
  <si>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香川県小豆島町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</si>
  <si>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</si>
  <si>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</si>
  <si>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</si>
  <si>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</si>
  <si>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</si>
  <si>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</si>
  <si>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</si>
  <si>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</si>
  <si>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</si>
  <si>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</si>
  <si>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</si>
  <si>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</si>
  <si>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</si>
  <si>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</si>
  <si>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</si>
  <si>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</si>
  <si>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</si>
  <si>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</si>
  <si>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</si>
  <si>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</si>
  <si>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</si>
  <si>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</si>
  <si>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</si>
  <si>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</si>
  <si>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</si>
  <si>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</si>
  <si>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</si>
  <si>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</si>
  <si>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</si>
  <si>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</si>
  <si>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</si>
  <si>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</si>
  <si>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</si>
  <si>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</si>
  <si>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</si>
  <si>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</si>
  <si>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</si>
  <si>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</si>
  <si>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</si>
  <si>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</si>
  <si>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</si>
  <si>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</si>
  <si>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</si>
  <si>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</si>
  <si>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</si>
  <si>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</si>
  <si>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</si>
  <si>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</si>
  <si>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</si>
  <si>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</si>
  <si>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</si>
  <si>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</si>
  <si>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</si>
  <si>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</si>
  <si>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</si>
  <si>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</si>
  <si>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</si>
  <si>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</si>
  <si>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</si>
  <si>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</si>
  <si>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</si>
  <si>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</si>
  <si>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</si>
  <si>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</si>
  <si>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</si>
  <si>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</si>
  <si>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</si>
  <si>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</si>
  <si>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</si>
  <si>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</si>
  <si>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</si>
  <si>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</si>
  <si>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</si>
  <si>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</si>
  <si>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</si>
  <si>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</si>
  <si>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</si>
  <si>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</si>
  <si>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</si>
  <si>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</si>
  <si>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</si>
  <si>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</si>
  <si>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</si>
  <si>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</si>
  <si>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</si>
  <si>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</si>
  <si>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</si>
  <si>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</si>
  <si>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</si>
  <si>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</si>
  <si>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</si>
  <si>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</si>
  <si>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</si>
  <si>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</si>
  <si>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</si>
  <si>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</si>
  <si>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</si>
  <si>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</si>
  <si>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</si>
  <si>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</si>
  <si>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</si>
  <si>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</si>
  <si>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</si>
  <si>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</si>
  <si>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</si>
  <si>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</si>
  <si>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</si>
  <si>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</si>
  <si>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</si>
  <si>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</si>
  <si>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</si>
  <si>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</si>
  <si>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</si>
  <si>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</si>
  <si>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</si>
  <si>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</si>
  <si>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</si>
  <si>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</si>
  <si>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</si>
  <si>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</si>
  <si>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</si>
  <si>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</si>
  <si>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</si>
  <si>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</si>
  <si>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</si>
  <si>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</si>
  <si>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</si>
  <si>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</si>
  <si>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</si>
  <si>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</si>
  <si>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</si>
  <si>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</si>
  <si>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</si>
  <si>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</si>
  <si>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</si>
  <si>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</si>
  <si>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</si>
  <si>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</si>
  <si>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</si>
  <si>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</si>
  <si>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</si>
  <si>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</si>
  <si>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</si>
  <si>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</si>
  <si>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</si>
  <si>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</si>
  <si>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</si>
  <si>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</si>
  <si>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</si>
  <si>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</si>
  <si>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香川県小豆島町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</si>
  <si>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</si>
  <si>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</si>
  <si>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</si>
  <si>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</si>
  <si>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</si>
  <si>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</si>
  <si>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</si>
  <si>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</si>
  <si>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</si>
  <si>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</si>
  <si>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</si>
  <si>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</si>
  <si>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</si>
  <si>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</si>
  <si>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</si>
  <si>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</si>
  <si>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</si>
  <si>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</si>
  <si>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</si>
  <si>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</si>
  <si>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</si>
  <si>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</si>
  <si>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</si>
  <si>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</si>
  <si>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</si>
  <si>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</si>
  <si>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</si>
  <si>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</si>
  <si>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</si>
  <si>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</si>
  <si>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</si>
  <si>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</si>
  <si>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</si>
  <si>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</si>
  <si>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</si>
  <si>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</si>
  <si>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介護サービス事業特別会計</t>
    <phoneticPr fontId="5"/>
  </si>
  <si>
    <t>介護予防支援事業特別会計</t>
    <phoneticPr fontId="5"/>
  </si>
  <si>
    <t>介護保険施設事業会計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</si>
  <si>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</si>
  <si>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</si>
  <si>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</si>
  <si>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</si>
  <si>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</si>
  <si>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</si>
  <si>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</si>
  <si>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</si>
  <si>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</si>
  <si>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</si>
  <si>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</si>
  <si>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</si>
  <si>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</si>
  <si>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</si>
  <si>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</si>
  <si>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</si>
  <si>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</si>
  <si>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</si>
  <si>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</si>
  <si>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</si>
  <si>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</si>
  <si>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</si>
  <si>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</si>
  <si>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</si>
  <si>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</si>
  <si>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</si>
  <si>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</si>
  <si>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</si>
  <si>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</si>
  <si>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</si>
  <si>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</si>
  <si>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</si>
  <si>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</si>
  <si>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</si>
  <si>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</si>
  <si>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</si>
  <si>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</si>
  <si>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</si>
  <si>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</si>
  <si>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</si>
  <si>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</si>
  <si>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</si>
  <si>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</si>
  <si>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</si>
  <si>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</si>
  <si>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</si>
  <si>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</si>
  <si>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</si>
  <si>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</si>
  <si>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</si>
  <si>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</si>
  <si>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</si>
  <si>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</si>
  <si>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</si>
  <si>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</si>
  <si>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</si>
  <si>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</si>
  <si>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</si>
  <si>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</si>
  <si>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</si>
  <si>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</si>
  <si>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</si>
  <si>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</si>
  <si>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</si>
  <si>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</si>
  <si>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</si>
  <si>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</si>
  <si>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</si>
  <si>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</si>
  <si>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</si>
  <si>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</si>
  <si>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</si>
  <si>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</si>
  <si>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</si>
  <si>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</si>
  <si>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</si>
  <si>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</si>
  <si>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</si>
  <si>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</si>
  <si>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</si>
  <si>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</si>
  <si>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</si>
  <si>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</si>
  <si>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</si>
  <si>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</si>
  <si>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</si>
  <si>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</si>
  <si>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</si>
  <si>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</si>
  <si>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</si>
  <si>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</si>
  <si>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</si>
  <si>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</si>
  <si>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</si>
  <si>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</si>
  <si>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</si>
  <si>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</si>
  <si>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</si>
  <si>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</si>
  <si>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</si>
  <si>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</si>
  <si>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</si>
  <si>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</si>
  <si>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</si>
  <si>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</si>
  <si>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</si>
  <si>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</si>
  <si>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</si>
  <si>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</si>
  <si>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</si>
  <si>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</si>
  <si>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</si>
  <si>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</si>
  <si>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</si>
  <si>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</si>
  <si>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</si>
  <si>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</si>
  <si>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</si>
  <si>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</si>
  <si>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</si>
  <si>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</si>
  <si>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</si>
  <si>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</si>
  <si>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</si>
  <si>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</si>
  <si>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</si>
  <si>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</si>
  <si>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</si>
  <si>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</si>
  <si>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</si>
  <si>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</si>
  <si>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</si>
  <si>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</si>
  <si>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</si>
  <si>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</si>
  <si>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</si>
  <si>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2.86</t>
  </si>
  <si>
    <t>一般会計</t>
  </si>
  <si>
    <t>介護保険施設事業会計</t>
  </si>
  <si>
    <t>介護保険事業特別会計</t>
  </si>
  <si>
    <t>国民健康保険事業特別会計</t>
  </si>
  <si>
    <t>介護サービス事業特別会計</t>
  </si>
  <si>
    <t>介護予防支援事業特別会計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</si>
  <si>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</si>
  <si>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</si>
  <si>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</si>
  <si>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</si>
  <si>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</si>
  <si>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</si>
  <si>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</si>
  <si>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</si>
  <si>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</si>
  <si>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小豆地区広域行政事務組合（一般会計）</t>
    <rPh sb="0" eb="4">
      <t>ショウズチク</t>
    </rPh>
    <rPh sb="4" eb="6">
      <t>コウイキ</t>
    </rPh>
    <rPh sb="6" eb="8">
      <t>ギョウセイ</t>
    </rPh>
    <rPh sb="8" eb="12">
      <t>ジムクミアイ</t>
    </rPh>
    <rPh sb="13" eb="17">
      <t>イッパンカイケイ</t>
    </rPh>
    <phoneticPr fontId="38"/>
  </si>
  <si>
    <t>小豆地区広域行政事務組合（介護サービス事業）</t>
    <rPh sb="0" eb="4">
      <t>ショウズチク</t>
    </rPh>
    <rPh sb="4" eb="6">
      <t>コウイキ</t>
    </rPh>
    <rPh sb="6" eb="8">
      <t>ギョウセイ</t>
    </rPh>
    <rPh sb="8" eb="12">
      <t>ジムクミアイ</t>
    </rPh>
    <rPh sb="13" eb="15">
      <t>カイゴ</t>
    </rPh>
    <rPh sb="19" eb="21">
      <t>ジギョウ</t>
    </rPh>
    <phoneticPr fontId="38"/>
  </si>
  <si>
    <t>伝法川防災溜池事業組合</t>
    <rPh sb="0" eb="3">
      <t>デンポウガワ</t>
    </rPh>
    <rPh sb="3" eb="7">
      <t>ボウサイタメイケ</t>
    </rPh>
    <rPh sb="7" eb="9">
      <t>ジギョウ</t>
    </rPh>
    <rPh sb="9" eb="11">
      <t>クミアイ</t>
    </rPh>
    <phoneticPr fontId="38"/>
  </si>
  <si>
    <t>香川県市町総合事務組合</t>
    <rPh sb="0" eb="3">
      <t>カガワケン</t>
    </rPh>
    <rPh sb="3" eb="5">
      <t>シチョウ</t>
    </rPh>
    <rPh sb="5" eb="7">
      <t>ソウゴウ</t>
    </rPh>
    <rPh sb="7" eb="11">
      <t>ジムクミアイ</t>
    </rPh>
    <phoneticPr fontId="38"/>
  </si>
  <si>
    <t>香川県後期高齢者医療広域連合（一般会計）</t>
    <rPh sb="0" eb="3">
      <t>カガワケン</t>
    </rPh>
    <rPh sb="3" eb="8">
      <t>コウキコウレイシャ</t>
    </rPh>
    <rPh sb="8" eb="10">
      <t>イリョウ</t>
    </rPh>
    <rPh sb="10" eb="14">
      <t>コウイキレンゴウ</t>
    </rPh>
    <rPh sb="15" eb="19">
      <t>イッパンカイケイ</t>
    </rPh>
    <phoneticPr fontId="38"/>
  </si>
  <si>
    <t>香川県後期高齢者医療広域連合（後期高齢者医療事業）</t>
    <rPh sb="0" eb="3">
      <t>カガワケン</t>
    </rPh>
    <rPh sb="3" eb="8">
      <t>コウキコウレイシャ</t>
    </rPh>
    <rPh sb="8" eb="10">
      <t>イリョウ</t>
    </rPh>
    <rPh sb="10" eb="14">
      <t>コウイキレンゴウ</t>
    </rPh>
    <rPh sb="15" eb="20">
      <t>コウキコウレイシャ</t>
    </rPh>
    <rPh sb="20" eb="22">
      <t>イリョウ</t>
    </rPh>
    <rPh sb="22" eb="24">
      <t>ジギョウ</t>
    </rPh>
    <phoneticPr fontId="38"/>
  </si>
  <si>
    <t>小豆島中央病院企業団</t>
    <rPh sb="0" eb="3">
      <t>ショウドシマ</t>
    </rPh>
    <rPh sb="3" eb="7">
      <t>チュウオウビョウイン</t>
    </rPh>
    <rPh sb="7" eb="10">
      <t>キギョウダン</t>
    </rPh>
    <phoneticPr fontId="38"/>
  </si>
  <si>
    <t>香川県広域水道企業団（水道事業）</t>
    <rPh sb="0" eb="3">
      <t>カガワケン</t>
    </rPh>
    <rPh sb="3" eb="7">
      <t>コウイキスイドウ</t>
    </rPh>
    <rPh sb="7" eb="10">
      <t>キギョウダン</t>
    </rPh>
    <rPh sb="11" eb="13">
      <t>スイドウ</t>
    </rPh>
    <rPh sb="13" eb="15">
      <t>ジギョウ</t>
    </rPh>
    <phoneticPr fontId="38"/>
  </si>
  <si>
    <t>香川県広域水道企業団（工業用水道事業）</t>
    <rPh sb="0" eb="3">
      <t>カガワケン</t>
    </rPh>
    <rPh sb="3" eb="7">
      <t>コウイキスイドウ</t>
    </rPh>
    <rPh sb="7" eb="10">
      <t>キギョウダン</t>
    </rPh>
    <rPh sb="11" eb="14">
      <t>コウギョウヨウ</t>
    </rPh>
    <rPh sb="14" eb="16">
      <t>スイドウ</t>
    </rPh>
    <rPh sb="16" eb="18">
      <t>ジギョウ</t>
    </rPh>
    <phoneticPr fontId="38"/>
  </si>
  <si>
    <t>法適用企業</t>
    <rPh sb="0" eb="1">
      <t>ホウ</t>
    </rPh>
    <rPh sb="1" eb="5">
      <t>テキヨウキギョウ</t>
    </rPh>
    <phoneticPr fontId="38"/>
  </si>
  <si>
    <t>（一財）小豆島オリーブ公園</t>
    <rPh sb="1" eb="3">
      <t>イチザイ</t>
    </rPh>
    <rPh sb="4" eb="7">
      <t>ショウドシマ</t>
    </rPh>
    <rPh sb="11" eb="13">
      <t>コウエン</t>
    </rPh>
    <phoneticPr fontId="38"/>
  </si>
  <si>
    <t>（一財）岬の分教場保存会</t>
    <rPh sb="1" eb="3">
      <t>イチザイ</t>
    </rPh>
    <rPh sb="4" eb="5">
      <t>ミサキ</t>
    </rPh>
    <rPh sb="6" eb="9">
      <t>ブンキョウジョウ</t>
    </rPh>
    <rPh sb="9" eb="12">
      <t>ホゾンカイ</t>
    </rPh>
    <phoneticPr fontId="38"/>
  </si>
  <si>
    <t>（一財）小豆島ふるさと村</t>
    <rPh sb="1" eb="3">
      <t>イチザイ</t>
    </rPh>
    <rPh sb="4" eb="7">
      <t>ショウドシマ</t>
    </rPh>
    <rPh sb="11" eb="12">
      <t>ムラ</t>
    </rPh>
    <phoneticPr fontId="38"/>
  </si>
  <si>
    <t>小豆島オリーブバス（株）</t>
    <rPh sb="0" eb="3">
      <t>ショウドシマ</t>
    </rPh>
    <rPh sb="9" eb="12">
      <t>カブ</t>
    </rPh>
    <phoneticPr fontId="38"/>
  </si>
  <si>
    <t>-</t>
    <phoneticPr fontId="2"/>
  </si>
  <si>
    <t>地域振興基金</t>
    <rPh sb="0" eb="2">
      <t>チイキ</t>
    </rPh>
    <rPh sb="2" eb="4">
      <t>シンコウ</t>
    </rPh>
    <rPh sb="4" eb="6">
      <t>キキン</t>
    </rPh>
    <phoneticPr fontId="5"/>
  </si>
  <si>
    <t>ふるさとづくり基金</t>
    <rPh sb="7" eb="9">
      <t>キキン</t>
    </rPh>
    <phoneticPr fontId="5"/>
  </si>
  <si>
    <t>水道基金</t>
    <rPh sb="0" eb="4">
      <t>スイドウキキン</t>
    </rPh>
    <phoneticPr fontId="5"/>
  </si>
  <si>
    <t>地域福祉基金</t>
    <rPh sb="0" eb="6">
      <t>チイキフクシキキン</t>
    </rPh>
    <phoneticPr fontId="5"/>
  </si>
  <si>
    <t>小豆島オリーブ公園整備運営基金</t>
    <rPh sb="0" eb="3">
      <t>ショウドシマ</t>
    </rPh>
    <rPh sb="7" eb="9">
      <t>コウエン</t>
    </rPh>
    <rPh sb="9" eb="11">
      <t>セイビ</t>
    </rPh>
    <rPh sb="11" eb="15">
      <t>ウンエイキキン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</si>
</sst>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A24A-4692-A901-4CF9B4A4EAC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138171</c:v>
                </c:pt>
                <c:pt idx="1">
                  <c:v>143589</c:v>
                </c:pt>
                <c:pt idx="2">
                  <c:v>126039</c:v>
                </c:pt>
                <c:pt idx="3">
                  <c:v>133655</c:v>
                </c:pt>
                <c:pt idx="4">
                  <c:v>194726</c:v>
                </c:pt>
              </c:numCache>
            </c:numRef>
          </c:val>
          <c:smooth val="0"/>
          <c:extLst>
            <c:ext xmlns:c16="http://schemas.microsoft.com/office/drawing/2014/chart" uri="{C3380CC4-5D6E-409C-BE32-E72D297353CC}">
              <c16:uniqueId val="{00000001-A24A-4692-A901-4CF9B4A4EAC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7.27</c:v>
                </c:pt>
                <c:pt idx="1">
                  <c:v>14.2</c:v>
                </c:pt>
                <c:pt idx="2">
                  <c:v>17.239999999999998</c:v>
                </c:pt>
                <c:pt idx="3">
                  <c:v>21.2</c:v>
                </c:pt>
                <c:pt idx="4">
                  <c:v>17.829999999999998</c:v>
                </c:pt>
              </c:numCache>
            </c:numRef>
          </c:val>
          <c:extLst>
            <c:ext xmlns:c16="http://schemas.microsoft.com/office/drawing/2014/chart" uri="{C3380CC4-5D6E-409C-BE32-E72D297353CC}">
              <c16:uniqueId val="{00000000-CEFC-4B33-80EF-6FB985EC1F3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30.83</c:v>
                </c:pt>
                <c:pt idx="1">
                  <c:v>32.9</c:v>
                </c:pt>
                <c:pt idx="2">
                  <c:v>41.2</c:v>
                </c:pt>
                <c:pt idx="3">
                  <c:v>41.81</c:v>
                </c:pt>
                <c:pt idx="4">
                  <c:v>40.89</c:v>
                </c:pt>
              </c:numCache>
            </c:numRef>
          </c:val>
          <c:extLst>
            <c:ext xmlns:c16="http://schemas.microsoft.com/office/drawing/2014/chart" uri="{C3380CC4-5D6E-409C-BE32-E72D297353CC}">
              <c16:uniqueId val="{00000001-CEFC-4B33-80EF-6FB985EC1F3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1.44</c:v>
                </c:pt>
                <c:pt idx="1">
                  <c:v>7.32</c:v>
                </c:pt>
                <c:pt idx="2">
                  <c:v>2.7</c:v>
                </c:pt>
                <c:pt idx="3">
                  <c:v>3.75</c:v>
                </c:pt>
                <c:pt idx="4">
                  <c:v>-2.86</c:v>
                </c:pt>
              </c:numCache>
            </c:numRef>
          </c:val>
          <c:smooth val="0"/>
          <c:extLst>
            <c:ext xmlns:c16="http://schemas.microsoft.com/office/drawing/2014/chart" uri="{C3380CC4-5D6E-409C-BE32-E72D297353CC}">
              <c16:uniqueId val="{00000002-CEFC-4B33-80EF-6FB985EC1F3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A8D-4F58-BCEF-F2258E31DBB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8D-4F58-BCEF-F2258E31DBB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A8D-4F58-BCEF-F2258E31DBB2}"/>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A8D-4F58-BCEF-F2258E31DBB2}"/>
            </c:ext>
          </c:extLst>
        </c:ser>
        <c:ser>
          <c:idx val="4"/>
          <c:order val="4"/>
          <c:tx>
            <c:strRef>
              <c:f>データシート!$A$31</c:f>
              <c:strCache>
                <c:ptCount val="1"/>
                <c:pt idx="0">
                  <c:v>介護予防支援事業特別会計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0.04</c:v>
                </c:pt>
                <c:pt idx="4">
                  <c:v>#N/A</c:v>
                </c:pt>
                <c:pt idx="5">
                  <c:v>0.03</c:v>
                </c:pt>
                <c:pt idx="6">
                  <c:v>#N/A</c:v>
                </c:pt>
                <c:pt idx="7">
                  <c:v>0.03</c:v>
                </c:pt>
                <c:pt idx="8">
                  <c:v>#N/A</c:v>
                </c:pt>
                <c:pt idx="9">
                  <c:v>0.03</c:v>
                </c:pt>
              </c:numCache>
            </c:numRef>
          </c:val>
          <c:extLst>
            <c:ext xmlns:c16="http://schemas.microsoft.com/office/drawing/2014/chart" uri="{C3380CC4-5D6E-409C-BE32-E72D297353CC}">
              <c16:uniqueId val="{00000004-AA8D-4F58-BCEF-F2258E31DBB2}"/>
            </c:ext>
          </c:extLst>
        </c:ser>
        <c:ser>
          <c:idx val="5"/>
          <c:order val="5"/>
          <c:tx>
            <c:strRef>
              <c:f>データシート!$A$32</c:f>
              <c:strCache>
                <c:ptCount val="1"/>
                <c:pt idx="0">
                  <c:v>介護サービス事業特別会計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c:v>
                </c:pt>
                <c:pt idx="4">
                  <c:v>#N/A</c:v>
                </c:pt>
                <c:pt idx="5">
                  <c:v>0.1</c:v>
                </c:pt>
                <c:pt idx="6">
                  <c:v>#N/A</c:v>
                </c:pt>
                <c:pt idx="7">
                  <c:v>0.18</c:v>
                </c:pt>
                <c:pt idx="8">
                  <c:v>#N/A</c:v>
                </c:pt>
                <c:pt idx="9">
                  <c:v>0.2</c:v>
                </c:pt>
              </c:numCache>
            </c:numRef>
          </c:val>
          <c:extLst>
            <c:ext xmlns:c16="http://schemas.microsoft.com/office/drawing/2014/chart" uri="{C3380CC4-5D6E-409C-BE32-E72D297353CC}">
              <c16:uniqueId val="{00000005-AA8D-4F58-BCEF-F2258E31DBB2}"/>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0.96</c:v>
                </c:pt>
                <c:pt idx="2">
                  <c:v>#N/A</c:v>
                </c:pt>
                <c:pt idx="3">
                  <c:v>1.19</c:v>
                </c:pt>
                <c:pt idx="4">
                  <c:v>#N/A</c:v>
                </c:pt>
                <c:pt idx="5">
                  <c:v>1.19</c:v>
                </c:pt>
                <c:pt idx="6">
                  <c:v>#N/A</c:v>
                </c:pt>
                <c:pt idx="7">
                  <c:v>0.93</c:v>
                </c:pt>
                <c:pt idx="8">
                  <c:v>#N/A</c:v>
                </c:pt>
                <c:pt idx="9">
                  <c:v>0.44</c:v>
                </c:pt>
              </c:numCache>
            </c:numRef>
          </c:val>
          <c:extLst>
            <c:ext xmlns:c16="http://schemas.microsoft.com/office/drawing/2014/chart" uri="{C3380CC4-5D6E-409C-BE32-E72D297353CC}">
              <c16:uniqueId val="{00000006-AA8D-4F58-BCEF-F2258E31DBB2}"/>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0.87</c:v>
                </c:pt>
                <c:pt idx="2">
                  <c:v>#N/A</c:v>
                </c:pt>
                <c:pt idx="3">
                  <c:v>1.52</c:v>
                </c:pt>
                <c:pt idx="4">
                  <c:v>#N/A</c:v>
                </c:pt>
                <c:pt idx="5">
                  <c:v>1.3</c:v>
                </c:pt>
                <c:pt idx="6">
                  <c:v>#N/A</c:v>
                </c:pt>
                <c:pt idx="7">
                  <c:v>0.87</c:v>
                </c:pt>
                <c:pt idx="8">
                  <c:v>#N/A</c:v>
                </c:pt>
                <c:pt idx="9">
                  <c:v>0.53</c:v>
                </c:pt>
              </c:numCache>
            </c:numRef>
          </c:val>
          <c:extLst>
            <c:ext xmlns:c16="http://schemas.microsoft.com/office/drawing/2014/chart" uri="{C3380CC4-5D6E-409C-BE32-E72D297353CC}">
              <c16:uniqueId val="{00000007-AA8D-4F58-BCEF-F2258E31DBB2}"/>
            </c:ext>
          </c:extLst>
        </c:ser>
        <c:ser>
          <c:idx val="8"/>
          <c:order val="8"/>
          <c:tx>
            <c:strRef>
              <c:f>データシート!$A$35</c:f>
              <c:strCache>
                <c:ptCount val="1"/>
                <c:pt idx="0">
                  <c:v>介護保険施設事業会計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2.2000000000000002</c:v>
                </c:pt>
                <c:pt idx="2">
                  <c:v>#N/A</c:v>
                </c:pt>
                <c:pt idx="3">
                  <c:v>1.77</c:v>
                </c:pt>
                <c:pt idx="4">
                  <c:v>#N/A</c:v>
                </c:pt>
                <c:pt idx="5">
                  <c:v>2.04</c:v>
                </c:pt>
                <c:pt idx="6">
                  <c:v>#N/A</c:v>
                </c:pt>
                <c:pt idx="7">
                  <c:v>2.41</c:v>
                </c:pt>
                <c:pt idx="8">
                  <c:v>#N/A</c:v>
                </c:pt>
                <c:pt idx="9">
                  <c:v>2.27</c:v>
                </c:pt>
              </c:numCache>
            </c:numRef>
          </c:val>
          <c:extLst>
            <c:ext xmlns:c16="http://schemas.microsoft.com/office/drawing/2014/chart" uri="{C3380CC4-5D6E-409C-BE32-E72D297353CC}">
              <c16:uniqueId val="{00000008-AA8D-4F58-BCEF-F2258E31DBB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7.26</c:v>
                </c:pt>
                <c:pt idx="2">
                  <c:v>#N/A</c:v>
                </c:pt>
                <c:pt idx="3">
                  <c:v>14.19</c:v>
                </c:pt>
                <c:pt idx="4">
                  <c:v>#N/A</c:v>
                </c:pt>
                <c:pt idx="5">
                  <c:v>17.239999999999998</c:v>
                </c:pt>
                <c:pt idx="6">
                  <c:v>#N/A</c:v>
                </c:pt>
                <c:pt idx="7">
                  <c:v>21.2</c:v>
                </c:pt>
                <c:pt idx="8">
                  <c:v>#N/A</c:v>
                </c:pt>
                <c:pt idx="9">
                  <c:v>17.82</c:v>
                </c:pt>
              </c:numCache>
            </c:numRef>
          </c:val>
          <c:extLst>
            <c:ext xmlns:c16="http://schemas.microsoft.com/office/drawing/2014/chart" uri="{C3380CC4-5D6E-409C-BE32-E72D297353CC}">
              <c16:uniqueId val="{00000009-AA8D-4F58-BCEF-F2258E31DBB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1147</c:v>
                </c:pt>
                <c:pt idx="5">
                  <c:v>1176</c:v>
                </c:pt>
                <c:pt idx="8">
                  <c:v>1160</c:v>
                </c:pt>
                <c:pt idx="11">
                  <c:v>1104</c:v>
                </c:pt>
                <c:pt idx="14">
                  <c:v>1114</c:v>
                </c:pt>
              </c:numCache>
            </c:numRef>
          </c:val>
          <c:extLst>
            <c:ext xmlns:c16="http://schemas.microsoft.com/office/drawing/2014/chart" uri="{C3380CC4-5D6E-409C-BE32-E72D297353CC}">
              <c16:uniqueId val="{00000000-97D6-421F-A7BF-9C3E4EFD45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7D6-421F-A7BF-9C3E4EFD45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7D6-421F-A7BF-9C3E4EFD45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127</c:v>
                </c:pt>
                <c:pt idx="3">
                  <c:v>124</c:v>
                </c:pt>
                <c:pt idx="6">
                  <c:v>118</c:v>
                </c:pt>
                <c:pt idx="9">
                  <c:v>118</c:v>
                </c:pt>
                <c:pt idx="12">
                  <c:v>122</c:v>
                </c:pt>
              </c:numCache>
            </c:numRef>
          </c:val>
          <c:extLst>
            <c:ext xmlns:c16="http://schemas.microsoft.com/office/drawing/2014/chart" uri="{C3380CC4-5D6E-409C-BE32-E72D297353CC}">
              <c16:uniqueId val="{00000003-97D6-421F-A7BF-9C3E4EFD45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D6-421F-A7BF-9C3E4EFD45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D6-421F-A7BF-9C3E4EFD45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7D6-421F-A7BF-9C3E4EFD45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1327</c:v>
                </c:pt>
                <c:pt idx="3">
                  <c:v>1347</c:v>
                </c:pt>
                <c:pt idx="6">
                  <c:v>1320</c:v>
                </c:pt>
                <c:pt idx="9">
                  <c:v>1231</c:v>
                </c:pt>
                <c:pt idx="12">
                  <c:v>1235</c:v>
                </c:pt>
              </c:numCache>
            </c:numRef>
          </c:val>
          <c:extLst>
            <c:ext xmlns:c16="http://schemas.microsoft.com/office/drawing/2014/chart" uri="{C3380CC4-5D6E-409C-BE32-E72D297353CC}">
              <c16:uniqueId val="{00000007-97D6-421F-A7BF-9C3E4EFD45C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307</c:v>
                </c:pt>
                <c:pt idx="2">
                  <c:v>#N/A</c:v>
                </c:pt>
                <c:pt idx="3">
                  <c:v>#N/A</c:v>
                </c:pt>
                <c:pt idx="4">
                  <c:v>295</c:v>
                </c:pt>
                <c:pt idx="5">
                  <c:v>#N/A</c:v>
                </c:pt>
                <c:pt idx="6">
                  <c:v>#N/A</c:v>
                </c:pt>
                <c:pt idx="7">
                  <c:v>278</c:v>
                </c:pt>
                <c:pt idx="8">
                  <c:v>#N/A</c:v>
                </c:pt>
                <c:pt idx="9">
                  <c:v>#N/A</c:v>
                </c:pt>
                <c:pt idx="10">
                  <c:v>245</c:v>
                </c:pt>
                <c:pt idx="11">
                  <c:v>#N/A</c:v>
                </c:pt>
                <c:pt idx="12">
                  <c:v>#N/A</c:v>
                </c:pt>
                <c:pt idx="13">
                  <c:v>243</c:v>
                </c:pt>
                <c:pt idx="14">
                  <c:v>#N/A</c:v>
                </c:pt>
              </c:numCache>
            </c:numRef>
          </c:val>
          <c:smooth val="0"/>
          <c:extLst>
            <c:ext xmlns:c16="http://schemas.microsoft.com/office/drawing/2014/chart" uri="{C3380CC4-5D6E-409C-BE32-E72D297353CC}">
              <c16:uniqueId val="{00000008-97D6-421F-A7BF-9C3E4EFD45C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11055</c:v>
                </c:pt>
                <c:pt idx="5">
                  <c:v>10751</c:v>
                </c:pt>
                <c:pt idx="8">
                  <c:v>10471</c:v>
                </c:pt>
                <c:pt idx="11">
                  <c:v>10353</c:v>
                </c:pt>
                <c:pt idx="14">
                  <c:v>10332</c:v>
                </c:pt>
              </c:numCache>
            </c:numRef>
          </c:val>
          <c:extLst>
            <c:ext xmlns:c16="http://schemas.microsoft.com/office/drawing/2014/chart" uri="{C3380CC4-5D6E-409C-BE32-E72D297353CC}">
              <c16:uniqueId val="{00000000-AB80-495E-BA53-E0C77E3963D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7</c:v>
                </c:pt>
                <c:pt idx="11">
                  <c:v>245</c:v>
                </c:pt>
                <c:pt idx="14">
                  <c:v>0</c:v>
                </c:pt>
              </c:numCache>
            </c:numRef>
          </c:val>
          <c:extLst>
            <c:ext xmlns:c16="http://schemas.microsoft.com/office/drawing/2014/chart" uri="{C3380CC4-5D6E-409C-BE32-E72D297353CC}">
              <c16:uniqueId val="{00000001-AB80-495E-BA53-E0C77E3963D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5965</c:v>
                </c:pt>
                <c:pt idx="5">
                  <c:v>6530</c:v>
                </c:pt>
                <c:pt idx="8">
                  <c:v>6999</c:v>
                </c:pt>
                <c:pt idx="11">
                  <c:v>7207</c:v>
                </c:pt>
                <c:pt idx="14">
                  <c:v>7805</c:v>
                </c:pt>
              </c:numCache>
            </c:numRef>
          </c:val>
          <c:extLst>
            <c:ext xmlns:c16="http://schemas.microsoft.com/office/drawing/2014/chart" uri="{C3380CC4-5D6E-409C-BE32-E72D297353CC}">
              <c16:uniqueId val="{00000002-AB80-495E-BA53-E0C77E3963D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80-495E-BA53-E0C77E3963D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B80-495E-BA53-E0C77E3963D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80-495E-BA53-E0C77E3963D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974</c:v>
                </c:pt>
                <c:pt idx="3">
                  <c:v>945</c:v>
                </c:pt>
                <c:pt idx="6">
                  <c:v>905</c:v>
                </c:pt>
                <c:pt idx="9">
                  <c:v>906</c:v>
                </c:pt>
                <c:pt idx="12">
                  <c:v>964</c:v>
                </c:pt>
              </c:numCache>
            </c:numRef>
          </c:val>
          <c:extLst>
            <c:ext xmlns:c16="http://schemas.microsoft.com/office/drawing/2014/chart" uri="{C3380CC4-5D6E-409C-BE32-E72D297353CC}">
              <c16:uniqueId val="{00000006-AB80-495E-BA53-E0C77E3963D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1117</c:v>
                </c:pt>
                <c:pt idx="3">
                  <c:v>1008</c:v>
                </c:pt>
                <c:pt idx="6">
                  <c:v>906</c:v>
                </c:pt>
                <c:pt idx="9">
                  <c:v>869</c:v>
                </c:pt>
                <c:pt idx="12">
                  <c:v>787</c:v>
                </c:pt>
              </c:numCache>
            </c:numRef>
          </c:val>
          <c:extLst>
            <c:ext xmlns:c16="http://schemas.microsoft.com/office/drawing/2014/chart" uri="{C3380CC4-5D6E-409C-BE32-E72D297353CC}">
              <c16:uniqueId val="{00000007-AB80-495E-BA53-E0C77E3963D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AB80-495E-BA53-E0C77E3963D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B80-495E-BA53-E0C77E3963D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10752</c:v>
                </c:pt>
                <c:pt idx="3">
                  <c:v>10448</c:v>
                </c:pt>
                <c:pt idx="6">
                  <c:v>10175</c:v>
                </c:pt>
                <c:pt idx="9">
                  <c:v>10078</c:v>
                </c:pt>
                <c:pt idx="12">
                  <c:v>10206</c:v>
                </c:pt>
              </c:numCache>
            </c:numRef>
          </c:val>
          <c:extLst>
            <c:ext xmlns:c16="http://schemas.microsoft.com/office/drawing/2014/chart" uri="{C3380CC4-5D6E-409C-BE32-E72D297353CC}">
              <c16:uniqueId val="{0000000A-AB80-495E-BA53-E0C77E3963D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B80-495E-BA53-E0C77E3963D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2396</c:v>
                </c:pt>
                <c:pt idx="1">
                  <c:v>2397</c:v>
                </c:pt>
                <c:pt idx="2">
                  <c:v>2399</c:v>
                </c:pt>
              </c:numCache>
            </c:numRef>
          </c:val>
          <c:extLst>
            <c:ext xmlns:c16="http://schemas.microsoft.com/office/drawing/2014/chart" uri="{C3380CC4-5D6E-409C-BE32-E72D297353CC}">
              <c16:uniqueId val="{00000000-484F-41C2-A19E-92B9530449F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1910</c:v>
                </c:pt>
                <c:pt idx="1">
                  <c:v>2204</c:v>
                </c:pt>
                <c:pt idx="2">
                  <c:v>2807</c:v>
                </c:pt>
              </c:numCache>
            </c:numRef>
          </c:val>
          <c:extLst>
            <c:ext xmlns:c16="http://schemas.microsoft.com/office/drawing/2014/chart" uri="{C3380CC4-5D6E-409C-BE32-E72D297353CC}">
              <c16:uniqueId val="{00000001-484F-41C2-A19E-92B9530449F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3230</c:v>
                </c:pt>
                <c:pt idx="1">
                  <c:v>3088</c:v>
                </c:pt>
                <c:pt idx="2">
                  <c:v>3085</c:v>
                </c:pt>
              </c:numCache>
            </c:numRef>
          </c:val>
          <c:extLst>
            <c:ext xmlns:c16="http://schemas.microsoft.com/office/drawing/2014/chart" uri="{C3380CC4-5D6E-409C-BE32-E72D297353CC}">
              <c16:uniqueId val="{00000002-484F-41C2-A19E-92B9530449F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香川県小豆島町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については、合併特例債を活用した地域振興基金造成に係る地方債償還が終了した一方で、過疎対策事業を活用した最終処分場整備事業に係る元金償還が開始となったことなどから令和６年度については増加し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また、組合等が起こした地方債の元利償還金に対する負担金等については、小豆島中央病院の医療機器整備や更新などの返済のため高止まりしている状況である。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交付税算入見込額が大きな地方債の活用を進めていることもあり、算入公債費等も横ばいとなっているが、今後の公債費を抑制するためにも、普通建設事業の選択と集中、地方債の新規発行額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香川県小豆島町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合併以降、黒字決算による財政調整基金・減債基金への積立等、充当可能基金が維持できている。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交付税措置見込が大きな地方債の活用を進めるとともに、後年度負担の適正化のため臨時財政対策債の発行を抑制した一方で、合併特例債等の償還が進んだことから基準財政需要額算入見込額については減少してい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組合等負担等見込額は、小豆地区広域行政事務組合の常備消防に係る公債費（庁舎建設等）負担や、小豆島中央病院企業団の病院建設に係る公債費負担が大きなものである。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公立病院の再編により病院事業から債務承継を行っており、一般会計等に係る地方債の現在高がその分増えている状況にあり、この地方債償還が終了する令和８年度までは大きな水準で推移すると見込まれる。</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香川県小豆島町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8,291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百万円となっている。内訳としては、財政調整基金が対前年度比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2,399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百万円、減債基金が対前年度比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百万円、その他特定目的基金が対前年度比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3,085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財政調整基金及び減債基金については、標準財政規模の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億円）を残高水準の目安とし、財源の過不足等を調整するために活用しながらも、引き続き災害が発生した場合や経済情勢の著しい変動が生じた場合を想定して確保していきたい。</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その他特定目的基金については、各条例の目的に沿った事業実施に必要な積立や事業実施のために活用することとしている。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全体的な方針としては、超高齢化社会の進展に伴う社会保障関係経費の増大、公共施設の老朽化に伴う更新費用の増加</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、物価高騰に伴う様々な分野におけるコスト増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など、財政需要の増加が見込まれるため、歳入確保の観点からも活用を進めていくこととしている。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地域振興基金については、町民の連帯強化と地域振興を図るため活用している。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ふるさとづくり基金については、地域づくり及び快適な生活環境の形成を図るために活用している。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水道基金については、水道事業の健全な運営及びこれに関連した地域の活性化を図るために活用している。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ふるさとづくり基金については、令和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年度は充当事業費が対前年度比で</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したこと</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繰入額も同様に</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ふるさと納税寄付額の順調な推移により積立額が大きく増加したため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基金残高</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も増加</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一方で</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香川県広域水道企業団小豆島事業体が実施する経年施設更新整備事業（配水管工事）に対する出資財源として水道基金（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やオリーブ公園施設整備実施の財源として小豆島オリーブ公園整備運営基金（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を活用したことなどからその他特定目的基金全体で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今後も条例の目的に沿った事業に活用することとし、特にふるさと納税寄付金を原資として積み立てたふるさとづくり基金については、各種まちづくり施策の貴重な財源として活用を進めていきたい。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財源の過不足等を調整するための取崩しが前年度同様に不要であったことから、利子収入積立による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減債基金と合わせて標準財政規模の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％程度（約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億円）を残高水準の目安としており、年度間の財源の調整を行い、財政の健全化を確保するために活用することとしている。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年度は庁舎再編に伴い継承した旧内海病院の残債の償還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や更新住宅整備事業に係る公営住宅建設事業債の償還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財源として活用したほか、令和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年度決算剰余金処分について減債基金へ積立を行ったため、対前年度比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償還期限を繰り上げて町債の償還を行う場合や、年度によって町債の償還が多額になる場合に財源として活用することとしており、当面は旧内海病院の残債償還や臨時財政対策債の償還の財源、令和４年度事業着手の更新住宅整備事業に係る公営住宅建設事業債の償還財源として活用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香川県小豆島町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13,057
12,830
95.59
14,270,340
13,021,422
1,046,234
5,868,105
10,000,122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人口減少や県下で最も高齢化率が高い（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R02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国調</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44.1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％）ことに加え、長引く景気低迷による減収などから類似団体平均を大きく下回っている状況である。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基幹税収である固定資産税については地価下落が続いており、合併時の平成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年度と比べると約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％の減少となっている。地方税の徴収強化や補助事業の見直し、新たな法定外目的税の導入検討など行財政改革に取り組んでいるが、大幅な改善は厳しい状況にある。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地籍調査完了後の新地積課税、投資的経費の抑制等の取組に限らず、観光振興をはじめとした新たな魅力づくり、地場産業活性化、民間活力の導入など、財政基盤の強化に努める必要がある。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54504</xdr:rowOff>
    </xdr:from>
    <xdr:to>
      <xdr:col>23</xdr:col>
      <xdr:colOff>133350</xdr:colOff>
      <xdr:row>44</xdr:row>
      <xdr:rowOff>54504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9830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54504</xdr:rowOff>
    </xdr:from>
    <xdr:to>
      <xdr:col>19</xdr:col>
      <xdr:colOff>133350</xdr:colOff>
      <xdr:row>44</xdr:row>
      <xdr:rowOff>54504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983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146173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75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54504</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8825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146173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34396</xdr:rowOff>
    </xdr:from>
    <xdr:to>
      <xdr:col>11</xdr:col>
      <xdr:colOff>31750</xdr:colOff>
      <xdr:row>44</xdr:row>
      <xdr:rowOff>44450</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5781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136119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6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3704</xdr:rowOff>
    </xdr:from>
    <xdr:to>
      <xdr:col>23</xdr:col>
      <xdr:colOff>184150</xdr:colOff>
      <xdr:row>44</xdr:row>
      <xdr:rowOff>105304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71031</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4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3704</xdr:rowOff>
    </xdr:from>
    <xdr:to>
      <xdr:col>19</xdr:col>
      <xdr:colOff>184150</xdr:colOff>
      <xdr:row>44</xdr:row>
      <xdr:rowOff>105304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90081</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633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3704</xdr:rowOff>
    </xdr:from>
    <xdr:to>
      <xdr:col>15</xdr:col>
      <xdr:colOff>133350</xdr:colOff>
      <xdr:row>44</xdr:row>
      <xdr:rowOff>105304</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54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90081</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6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155046</xdr:rowOff>
    </xdr:from>
    <xdr:to>
      <xdr:col>7</xdr:col>
      <xdr:colOff>31750</xdr:colOff>
      <xdr:row>44</xdr:row>
      <xdr:rowOff>85196</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52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69973</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6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前年度と比べ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、依然として類似団体平均を上回っている状況である。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計算式の分子にあたる経常経費充当一般財源等は、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会計年度任用職員への勤勉手当支給開始などによる人件費の増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に伴い前年度と比べて約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となった一方で、分母にあたる経常一般財源等が普通交付税の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額の影響により前年度と比べて約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となったことが大きく影響している。</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65</xdr:row>
      <xdr:rowOff>77046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20521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157921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59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56938</xdr:rowOff>
    </xdr:from>
    <xdr:to>
      <xdr:col>19</xdr:col>
      <xdr:colOff>133350</xdr:colOff>
      <xdr:row>65</xdr:row>
      <xdr:rowOff>77046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20118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81721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83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87630</xdr:rowOff>
    </xdr:from>
    <xdr:to>
      <xdr:col>15</xdr:col>
      <xdr:colOff>82550</xdr:colOff>
      <xdr:row>65</xdr:row>
      <xdr:rowOff>56938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060430"/>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13352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1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87630</xdr:rowOff>
    </xdr:from>
    <xdr:to>
      <xdr:col>11</xdr:col>
      <xdr:colOff>31750</xdr:colOff>
      <xdr:row>66</xdr:row>
      <xdr:rowOff>22225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060430"/>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153687</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12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26246</xdr:rowOff>
    </xdr:from>
    <xdr:to>
      <xdr:col>19</xdr:col>
      <xdr:colOff>184150</xdr:colOff>
      <xdr:row>65</xdr:row>
      <xdr:rowOff>127846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1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112623</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256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6138</xdr:rowOff>
    </xdr:from>
    <xdr:to>
      <xdr:col>15</xdr:col>
      <xdr:colOff>133350</xdr:colOff>
      <xdr:row>65</xdr:row>
      <xdr:rowOff>107738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92515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123207</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142875</xdr:rowOff>
    </xdr:from>
    <xdr:to>
      <xdr:col>7</xdr:col>
      <xdr:colOff>31750</xdr:colOff>
      <xdr:row>66</xdr:row>
      <xdr:rowOff>73025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57802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[275,032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類似団体平均を上回っており、経年劣化等に伴う公営住宅や庁舎等の維持修繕件数が増加している状況である。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また、決算額が前年度と比べて増加している主な理由は、新型コロナウイルスワクチン接種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が個別接種から定期接種に変更となったことに伴い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事業費が減少となった一方で、</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ふるさと納税寄付額が好調であったことから、当該事業に係る決済手数料等の事務費が大幅に増加したことによる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物件費の増加である。</a:t>
          </a:r>
          <a:endParaRPr lang="ja-JP" altLang="ja-JP" sz="11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物価高騰の影響も鑑み、</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経常経費の大幅な圧縮は見込めないが、社会体育施設や公営住宅等については、将来の方向性について議論を進めているところであり、維持管理費等の経費圧縮を図りたい。</a:t>
          </a:r>
          <a:endParaRPr lang="ja-JP" altLang="ja-JP" sz="11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64956</xdr:rowOff>
    </xdr:from>
    <xdr:to>
      <xdr:col>23</xdr:col>
      <xdr:colOff>133350</xdr:colOff>
      <xdr:row>83</xdr:row>
      <xdr:rowOff>123360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95306"/>
          <a:ext cx="838200" cy="5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68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37415</xdr:rowOff>
    </xdr:from>
    <xdr:to>
      <xdr:col>19</xdr:col>
      <xdr:colOff>133350</xdr:colOff>
      <xdr:row>83</xdr:row>
      <xdr:rowOff>64956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67765"/>
          <a:ext cx="889000" cy="27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68101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955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9274</xdr:rowOff>
    </xdr:from>
    <xdr:to>
      <xdr:col>15</xdr:col>
      <xdr:colOff>82550</xdr:colOff>
      <xdr:row>83</xdr:row>
      <xdr:rowOff>37415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239624"/>
          <a:ext cx="889000" cy="28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63560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95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153783</xdr:rowOff>
    </xdr:from>
    <xdr:to>
      <xdr:col>11</xdr:col>
      <xdr:colOff>31750</xdr:colOff>
      <xdr:row>83</xdr:row>
      <xdr:rowOff>9274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212683"/>
          <a:ext cx="889000" cy="2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929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2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72560</xdr:rowOff>
    </xdr:from>
    <xdr:to>
      <xdr:col>23</xdr:col>
      <xdr:colOff>184150</xdr:colOff>
      <xdr:row>84</xdr:row>
      <xdr:rowOff>2710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44637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74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14156</xdr:rowOff>
    </xdr:from>
    <xdr:to>
      <xdr:col>19</xdr:col>
      <xdr:colOff>184150</xdr:colOff>
      <xdr:row>83</xdr:row>
      <xdr:rowOff>115756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4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100533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330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158065</xdr:rowOff>
    </xdr:from>
    <xdr:to>
      <xdr:col>15</xdr:col>
      <xdr:colOff>133350</xdr:colOff>
      <xdr:row>83</xdr:row>
      <xdr:rowOff>88215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21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72992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3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129924</xdr:rowOff>
    </xdr:from>
    <xdr:to>
      <xdr:col>11</xdr:col>
      <xdr:colOff>82550</xdr:colOff>
      <xdr:row>83</xdr:row>
      <xdr:rowOff>60074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8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44851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27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102983</xdr:rowOff>
    </xdr:from>
    <xdr:to>
      <xdr:col>7</xdr:col>
      <xdr:colOff>31750</xdr:colOff>
      <xdr:row>83</xdr:row>
      <xdr:rowOff>33133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16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17910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248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類似団体平均を下回る水準にある。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職員構成については合併以降、高齢職員や中堅職員の早期退職が進み、加えてここ数年で多くの職員が定年退職を迎えたことから全体的に若年層の割合が高くなっている状況である。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現在は、国の人事院勧告に沿った給与体系をとっているが、今後の職員構成の変動に合わせて、人事評価制度の適切な運用も含めた総合的な見直しの検討が必要である。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85</xdr:row>
      <xdr:rowOff>18345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484350"/>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20055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93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136172</xdr:rowOff>
    </xdr:from>
    <xdr:to>
      <xdr:col>77</xdr:col>
      <xdr:colOff>44450</xdr:colOff>
      <xdr:row>85</xdr:row>
      <xdr:rowOff>18345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5379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136172</xdr:rowOff>
    </xdr:from>
    <xdr:to>
      <xdr:col>72</xdr:col>
      <xdr:colOff>203200</xdr:colOff>
      <xdr:row>85</xdr:row>
      <xdr:rowOff>18345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5379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42334</xdr:rowOff>
    </xdr:from>
    <xdr:to>
      <xdr:col>68</xdr:col>
      <xdr:colOff>152400</xdr:colOff>
      <xdr:row>85</xdr:row>
      <xdr:rowOff>18345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444134"/>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161166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138995</xdr:rowOff>
    </xdr:from>
    <xdr:to>
      <xdr:col>77</xdr:col>
      <xdr:colOff>95250</xdr:colOff>
      <xdr:row>85</xdr:row>
      <xdr:rowOff>69145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79322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0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85372</xdr:rowOff>
    </xdr:from>
    <xdr:to>
      <xdr:col>73</xdr:col>
      <xdr:colOff>44450</xdr:colOff>
      <xdr:row>85</xdr:row>
      <xdr:rowOff>15522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25699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2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類似団体平均をわずかに上回っている状況である。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職員数については、合併以降、事務事業の合理化を進めながら行政サービスの維持を図る一方で、集中改革プランに基づき、総職員数の適正化に取り組んでいるところである。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今後も行財政改革の推進を図るとともに、定員管理の適正化を図る必要がある。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14046</xdr:rowOff>
    </xdr:from>
    <xdr:to>
      <xdr:col>81</xdr:col>
      <xdr:colOff>44450</xdr:colOff>
      <xdr:row>62</xdr:row>
      <xdr:rowOff>16459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643946"/>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114063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1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15494</xdr:rowOff>
    </xdr:from>
    <xdr:to>
      <xdr:col>77</xdr:col>
      <xdr:colOff>44450</xdr:colOff>
      <xdr:row>62</xdr:row>
      <xdr:rowOff>16459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45394"/>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25798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312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7772</xdr:rowOff>
    </xdr:from>
    <xdr:to>
      <xdr:col>72</xdr:col>
      <xdr:colOff>203200</xdr:colOff>
      <xdr:row>62</xdr:row>
      <xdr:rowOff>15494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37672"/>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22420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165709</xdr:rowOff>
    </xdr:from>
    <xdr:to>
      <xdr:col>68</xdr:col>
      <xdr:colOff>152400</xdr:colOff>
      <xdr:row>62</xdr:row>
      <xdr:rowOff>7772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24159"/>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16629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0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16146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03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134696</xdr:rowOff>
    </xdr:from>
    <xdr:to>
      <xdr:col>81</xdr:col>
      <xdr:colOff>95250</xdr:colOff>
      <xdr:row>62</xdr:row>
      <xdr:rowOff>64846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59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106773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65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137109</xdr:rowOff>
    </xdr:from>
    <xdr:to>
      <xdr:col>77</xdr:col>
      <xdr:colOff>95250</xdr:colOff>
      <xdr:row>62</xdr:row>
      <xdr:rowOff>67259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9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52036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81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136144</xdr:rowOff>
    </xdr:from>
    <xdr:to>
      <xdr:col>73</xdr:col>
      <xdr:colOff>44450</xdr:colOff>
      <xdr:row>62</xdr:row>
      <xdr:rowOff>66294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51071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128422</xdr:rowOff>
    </xdr:from>
    <xdr:to>
      <xdr:col>68</xdr:col>
      <xdr:colOff>203200</xdr:colOff>
      <xdr:row>62</xdr:row>
      <xdr:rowOff>58572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8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43349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7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114909</xdr:rowOff>
    </xdr:from>
    <xdr:to>
      <xdr:col>64</xdr:col>
      <xdr:colOff>152400</xdr:colOff>
      <xdr:row>62</xdr:row>
      <xdr:rowOff>45059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7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29836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65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ポイント減で推移しており、類似団体平均や県平均を下回っている状況である。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実質公債費比率については、今後、公営住宅建設事業債の元金償還や統合小学校建設など大型投資事業に係る過疎対策事業債の償還が控えていることから、増加が見込まれる。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緊急度・住民ニーズ等的確な判断、事業選択により町債発行に大きく頼ることのない財政運営に努めていく必要がある。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95758</xdr:rowOff>
    </xdr:from>
    <xdr:to>
      <xdr:col>81</xdr:col>
      <xdr:colOff>44450</xdr:colOff>
      <xdr:row>39</xdr:row>
      <xdr:rowOff>134366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782308"/>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134366</xdr:rowOff>
    </xdr:from>
    <xdr:to>
      <xdr:col>77</xdr:col>
      <xdr:colOff>44450</xdr:colOff>
      <xdr:row>40</xdr:row>
      <xdr:rowOff>1524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82091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1524</xdr:rowOff>
    </xdr:from>
    <xdr:to>
      <xdr:col>72</xdr:col>
      <xdr:colOff>203200</xdr:colOff>
      <xdr:row>40</xdr:row>
      <xdr:rowOff>11176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8595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11176</xdr:rowOff>
    </xdr:from>
    <xdr:to>
      <xdr:col>68</xdr:col>
      <xdr:colOff>152400</xdr:colOff>
      <xdr:row>40</xdr:row>
      <xdr:rowOff>11176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691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44958</xdr:rowOff>
    </xdr:from>
    <xdr:to>
      <xdr:col>81</xdr:col>
      <xdr:colOff>95250</xdr:colOff>
      <xdr:row>39</xdr:row>
      <xdr:rowOff>146558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61485</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57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83566</xdr:rowOff>
    </xdr:from>
    <xdr:to>
      <xdr:col>77</xdr:col>
      <xdr:colOff>95250</xdr:colOff>
      <xdr:row>40</xdr:row>
      <xdr:rowOff>13716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23893</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53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122174</xdr:rowOff>
    </xdr:from>
    <xdr:to>
      <xdr:col>73</xdr:col>
      <xdr:colOff>44450</xdr:colOff>
      <xdr:row>40</xdr:row>
      <xdr:rowOff>52324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62501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5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131826</xdr:rowOff>
    </xdr:from>
    <xdr:to>
      <xdr:col>68</xdr:col>
      <xdr:colOff>203200</xdr:colOff>
      <xdr:row>40</xdr:row>
      <xdr:rowOff>61976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72153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131826</xdr:rowOff>
    </xdr:from>
    <xdr:to>
      <xdr:col>64</xdr:col>
      <xdr:colOff>152400</xdr:colOff>
      <xdr:row>40</xdr:row>
      <xdr:rowOff>61976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72153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8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従前から「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」の状態が続いており、地方債残高を上回る基準財政需要額算入見込額を計上できていることが大きな要因となっている。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で、基金を活用した財政運営を行っていることから、充当可能基金が目減りしていくことが予想されるため、今後も経常的経費の縮減を進めるとともに、ふるさと納税寄付金など自主財源の確保について積極的に取り組む必要があ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香川県小豆島町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13,057
12,830
95.59
14,270,340
13,021,422
1,046,234
5,868,105
10,000,122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類似団体平均をやや上回る状況にあり、前年度と比べて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ポイント増加している。職員数は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名に減少しているものの、会計年度任用職員への勤勉手当支給開始や給与改定による職員給の増などが主な要因となっている。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今後も職員数の適正管理を行うとともに、一般廃棄物処理業務や消防業務など一部事務組合で行っているものも含めた人件費関係経費全体について抑制を図る必要がある。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66040</xdr:rowOff>
    </xdr:from>
    <xdr:to>
      <xdr:col>24</xdr:col>
      <xdr:colOff>25400</xdr:colOff>
      <xdr:row>36</xdr:row>
      <xdr:rowOff>104140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82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36</xdr:row>
      <xdr:rowOff>66040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23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077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35560</xdr:rowOff>
    </xdr:from>
    <xdr:to>
      <xdr:col>11</xdr:col>
      <xdr:colOff>9525</xdr:colOff>
      <xdr:row>36</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0776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53340</xdr:rowOff>
    </xdr:from>
    <xdr:to>
      <xdr:col>24</xdr:col>
      <xdr:colOff>76200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25417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xdr:rowOff>
    </xdr:from>
    <xdr:to>
      <xdr:col>20</xdr:col>
      <xdr:colOff>38100</xdr:colOff>
      <xdr:row>36</xdr:row>
      <xdr:rowOff>116840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101617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7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71137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72390</xdr:rowOff>
    </xdr:from>
    <xdr:to>
      <xdr:col>6</xdr:col>
      <xdr:colOff>171450</xdr:colOff>
      <xdr:row>37</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燃料費高騰などの影響もあったが前年度と比べて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ポイント減少している。また、令和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年度以降、類似団体平均を大きく下回る状況となっている。これは、類似他団体と比べて会計年度任用職員が多く、人件費の占める割合が高いことが要因のひとつと考えられる。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経常経費の物件費については、電算委託料や光熱水費などが主なものとなっており、燃料費高騰の影響もあることから経費圧縮も限界にきている状況にあり、これ以上の大幅な改善は期待できない。</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41275</xdr:rowOff>
    </xdr:from>
    <xdr:to>
      <xdr:col>82</xdr:col>
      <xdr:colOff>107950</xdr:colOff>
      <xdr:row>15</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6130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107950</xdr:rowOff>
    </xdr:from>
    <xdr:to>
      <xdr:col>78</xdr:col>
      <xdr:colOff>69850</xdr:colOff>
      <xdr:row>15</xdr:row>
      <xdr:rowOff>50800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5082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155575</xdr:rowOff>
    </xdr:from>
    <xdr:to>
      <xdr:col>73</xdr:col>
      <xdr:colOff>180975</xdr:colOff>
      <xdr:row>14</xdr:row>
      <xdr:rowOff>107950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38442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50800</xdr:rowOff>
    </xdr:from>
    <xdr:to>
      <xdr:col>69</xdr:col>
      <xdr:colOff>92075</xdr:colOff>
      <xdr:row>13</xdr:row>
      <xdr:rowOff>155575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27965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161925</xdr:rowOff>
    </xdr:from>
    <xdr:to>
      <xdr:col>82</xdr:col>
      <xdr:colOff>158750</xdr:colOff>
      <xdr:row>15</xdr:row>
      <xdr:rowOff>92075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7002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07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0</xdr:rowOff>
    </xdr:from>
    <xdr:to>
      <xdr:col>78</xdr:col>
      <xdr:colOff>120650</xdr:colOff>
      <xdr:row>15</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111777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40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57150</xdr:rowOff>
    </xdr:from>
    <xdr:to>
      <xdr:col>74</xdr:col>
      <xdr:colOff>31750</xdr:colOff>
      <xdr:row>14</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4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22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104775</xdr:rowOff>
    </xdr:from>
    <xdr:to>
      <xdr:col>69</xdr:col>
      <xdr:colOff>142875</xdr:colOff>
      <xdr:row>14</xdr:row>
      <xdr:rowOff>34925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3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45102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02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0</xdr:rowOff>
    </xdr:from>
    <xdr:to>
      <xdr:col>65</xdr:col>
      <xdr:colOff>53975</xdr:colOff>
      <xdr:row>13</xdr:row>
      <xdr:rowOff>101600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22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111777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199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老人保護措置費や障害者自立支援給付費が増加している。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類似団体平均は下回っているものの、今後も財政運営への負担を軽減できるよう、新たな魅力づくり、地場産業活性化など財政基盤の強化に努めたい。</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86178</xdr:rowOff>
    </xdr:from>
    <xdr:to>
      <xdr:col>24</xdr:col>
      <xdr:colOff>25400</xdr:colOff>
      <xdr:row>55</xdr:row>
      <xdr:rowOff>107950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987800" y="9515928"/>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86178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9483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53522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483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102705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56</xdr:row>
      <xdr:rowOff>12700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483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91820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124477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35378</xdr:rowOff>
    </xdr:from>
    <xdr:to>
      <xdr:col>20</xdr:col>
      <xdr:colOff>38100</xdr:colOff>
      <xdr:row>55</xdr:row>
      <xdr:rowOff>136978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2722</xdr:rowOff>
    </xdr:from>
    <xdr:to>
      <xdr:col>11</xdr:col>
      <xdr:colOff>60325</xdr:colOff>
      <xdr:row>55</xdr:row>
      <xdr:rowOff>104322</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114499</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ポイント減少しているが、類似団体平均をやや上回っている状況である。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経常的な維持補修費が前年度と比べて減少したことによるものであるが、今後施設の老朽化等により施設維持に係る経費が増大することが想定されるため、可能な限り経費圧縮に努めたい。</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156935</xdr:rowOff>
    </xdr:from>
    <xdr:to>
      <xdr:col>82</xdr:col>
      <xdr:colOff>107950</xdr:colOff>
      <xdr:row>58</xdr:row>
      <xdr:rowOff>18143</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99295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18143</xdr:rowOff>
    </xdr:from>
    <xdr:to>
      <xdr:col>78</xdr:col>
      <xdr:colOff>69850</xdr:colOff>
      <xdr:row>58</xdr:row>
      <xdr:rowOff>61685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4782800" y="9962243"/>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167822</xdr:rowOff>
    </xdr:from>
    <xdr:to>
      <xdr:col>73</xdr:col>
      <xdr:colOff>180975</xdr:colOff>
      <xdr:row>58</xdr:row>
      <xdr:rowOff>61685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99404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58</xdr:row>
      <xdr:rowOff>159657</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9940472"/>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106135</xdr:rowOff>
    </xdr:from>
    <xdr:to>
      <xdr:col>82</xdr:col>
      <xdr:colOff>158750</xdr:colOff>
      <xdr:row>58</xdr:row>
      <xdr:rowOff>36285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78212</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85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138793</xdr:rowOff>
    </xdr:from>
    <xdr:to>
      <xdr:col>78</xdr:col>
      <xdr:colOff>120650</xdr:colOff>
      <xdr:row>58</xdr:row>
      <xdr:rowOff>68943</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79120</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680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10885</xdr:rowOff>
    </xdr:from>
    <xdr:to>
      <xdr:col>74</xdr:col>
      <xdr:colOff>31750</xdr:colOff>
      <xdr:row>58</xdr:row>
      <xdr:rowOff>112485</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108857</xdr:rowOff>
    </xdr:from>
    <xdr:to>
      <xdr:col>65</xdr:col>
      <xdr:colOff>53975</xdr:colOff>
      <xdr:row>59</xdr:row>
      <xdr:rowOff>39007</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49184</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982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ポイント減少しており、依然として県平均、類似団体平均を大きく上回っている状況である。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には、小豆島中央病院企業団や小豆地区広域行政事務組合に対する負担金等である。旧病院の建設残債を普通会計が継承し、その債務に対する負担を全て普通会計が負担しており、また、小豆地区広域行政事務組合においてごみ中間処理施設の整備が開始したため、同程度の状況が続くと見込まれる。</a:t>
          </a: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136144</xdr:rowOff>
    </xdr:from>
    <xdr:to>
      <xdr:col>82</xdr:col>
      <xdr:colOff>107950</xdr:colOff>
      <xdr:row>38</xdr:row>
      <xdr:rowOff>168148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6512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159004</xdr:rowOff>
    </xdr:from>
    <xdr:to>
      <xdr:col>78</xdr:col>
      <xdr:colOff>69850</xdr:colOff>
      <xdr:row>38</xdr:row>
      <xdr:rowOff>168148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6741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99568</xdr:rowOff>
    </xdr:from>
    <xdr:to>
      <xdr:col>73</xdr:col>
      <xdr:colOff>180975</xdr:colOff>
      <xdr:row>38</xdr:row>
      <xdr:rowOff>159004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6146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99568</xdr:rowOff>
    </xdr:from>
    <xdr:to>
      <xdr:col>69</xdr:col>
      <xdr:colOff>92075</xdr:colOff>
      <xdr:row>39</xdr:row>
      <xdr:rowOff>33274</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6146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85344</xdr:rowOff>
    </xdr:from>
    <xdr:to>
      <xdr:col>82</xdr:col>
      <xdr:colOff>158750</xdr:colOff>
      <xdr:row>39</xdr:row>
      <xdr:rowOff>15494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57421</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117348</xdr:rowOff>
    </xdr:from>
    <xdr:to>
      <xdr:col>78</xdr:col>
      <xdr:colOff>120650</xdr:colOff>
      <xdr:row>39</xdr:row>
      <xdr:rowOff>47498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32275</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71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108204</xdr:rowOff>
    </xdr:from>
    <xdr:to>
      <xdr:col>74</xdr:col>
      <xdr:colOff>31750</xdr:colOff>
      <xdr:row>39</xdr:row>
      <xdr:rowOff>38354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23131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48768</xdr:rowOff>
    </xdr:from>
    <xdr:to>
      <xdr:col>69</xdr:col>
      <xdr:colOff>142875</xdr:colOff>
      <xdr:row>38</xdr:row>
      <xdr:rowOff>150368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135145</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153924</xdr:rowOff>
    </xdr:from>
    <xdr:to>
      <xdr:col>65</xdr:col>
      <xdr:colOff>53975</xdr:colOff>
      <xdr:row>39</xdr:row>
      <xdr:rowOff>84074</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6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68851</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75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過疎対策事業債を活用した最終処分場整備事業に係る元金償還の開始や借入利率の上昇などにより、公債費が増加しており、類似団体平均について依然として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ポイント上回る状況となっている。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金利の上昇や統合小学校整備事業、更新住宅整備事業などの大型事業を予定していることから、事業費の精査や有利な地方債の活用に努めたい。</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77</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400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21862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44704</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362939"/>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44704</xdr:rowOff>
    </xdr:from>
    <xdr:to>
      <xdr:col>15</xdr:col>
      <xdr:colOff>98425</xdr:colOff>
      <xdr:row>78</xdr:row>
      <xdr:rowOff>49276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4178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49276</xdr:rowOff>
    </xdr:from>
    <xdr:to>
      <xdr:col>11</xdr:col>
      <xdr:colOff>9525</xdr:colOff>
      <xdr:row>78</xdr:row>
      <xdr:rowOff>81280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4223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59707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110489</xdr:rowOff>
    </xdr:from>
    <xdr:to>
      <xdr:col>20</xdr:col>
      <xdr:colOff>38100</xdr:colOff>
      <xdr:row>78</xdr:row>
      <xdr:rowOff>40639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25416</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165354</xdr:rowOff>
    </xdr:from>
    <xdr:to>
      <xdr:col>15</xdr:col>
      <xdr:colOff>149225</xdr:colOff>
      <xdr:row>78</xdr:row>
      <xdr:rowOff>95504</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169926</xdr:rowOff>
    </xdr:from>
    <xdr:to>
      <xdr:col>11</xdr:col>
      <xdr:colOff>60325</xdr:colOff>
      <xdr:row>78</xdr:row>
      <xdr:rowOff>100076</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84853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経常収支比率は改善しているものの、本指標については前年度と比べて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ポイントの悪化となっており、類似団体平均と同程度となっている。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しかしながら、補助費等については類似団体平均や県平均を大きく上回っている状況であることから、一部事務組合等への負担金を含めた経費について削減を進めていきたい。</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また、各種団体補助金については、補助や助成のあり方を見直し、費用対効果の低い補助金等の廃止や補助基準を明確にするなど透明性を確保していくことで、水位の維持に努めたい。</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5842</xdr:rowOff>
    </xdr:from>
    <xdr:to>
      <xdr:col>82</xdr:col>
      <xdr:colOff>107950</xdr:colOff>
      <xdr:row>77</xdr:row>
      <xdr:rowOff>10413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0749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99568</xdr:rowOff>
    </xdr:from>
    <xdr:to>
      <xdr:col>78</xdr:col>
      <xdr:colOff>69850</xdr:colOff>
      <xdr:row>77</xdr:row>
      <xdr:rowOff>5842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297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106426</xdr:rowOff>
    </xdr:from>
    <xdr:to>
      <xdr:col>73</xdr:col>
      <xdr:colOff>180975</xdr:colOff>
      <xdr:row>76</xdr:row>
      <xdr:rowOff>99568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65176"/>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106426</xdr:rowOff>
    </xdr:from>
    <xdr:to>
      <xdr:col>69</xdr:col>
      <xdr:colOff>92075</xdr:colOff>
      <xdr:row>77</xdr:row>
      <xdr:rowOff>46989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965176"/>
          <a:ext cx="889000" cy="28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147590</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0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126492</xdr:rowOff>
    </xdr:from>
    <xdr:to>
      <xdr:col>78</xdr:col>
      <xdr:colOff>120650</xdr:colOff>
      <xdr:row>77</xdr:row>
      <xdr:rowOff>56642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66819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925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48768</xdr:rowOff>
    </xdr:from>
    <xdr:to>
      <xdr:col>74</xdr:col>
      <xdr:colOff>31750</xdr:colOff>
      <xdr:row>76</xdr:row>
      <xdr:rowOff>150368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135145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6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55626</xdr:rowOff>
    </xdr:from>
    <xdr:to>
      <xdr:col>69</xdr:col>
      <xdr:colOff>142875</xdr:colOff>
      <xdr:row>75</xdr:row>
      <xdr:rowOff>157226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167403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香川県小豆島町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46833</xdr:rowOff>
    </xdr:from>
    <xdr:to>
      <xdr:col>29</xdr:col>
      <xdr:colOff>127000</xdr:colOff>
      <xdr:row>15</xdr:row>
      <xdr:rowOff>104628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666208"/>
          <a:ext cx="647700" cy="577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146116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765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104628</xdr:rowOff>
    </xdr:from>
    <xdr:to>
      <xdr:col>26</xdr:col>
      <xdr:colOff>50800</xdr:colOff>
      <xdr:row>15</xdr:row>
      <xdr:rowOff>123775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724003"/>
          <a:ext cx="698500" cy="191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138426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29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123775</xdr:rowOff>
    </xdr:from>
    <xdr:to>
      <xdr:col>22</xdr:col>
      <xdr:colOff>114300</xdr:colOff>
      <xdr:row>15</xdr:row>
      <xdr:rowOff>145808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743150"/>
          <a:ext cx="698500" cy="22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155009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4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145808</xdr:rowOff>
    </xdr:from>
    <xdr:to>
      <xdr:col>18</xdr:col>
      <xdr:colOff>177800</xdr:colOff>
      <xdr:row>15</xdr:row>
      <xdr:rowOff>163954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765183"/>
          <a:ext cx="698500" cy="18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164121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95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171313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167483</xdr:rowOff>
    </xdr:from>
    <xdr:to>
      <xdr:col>29</xdr:col>
      <xdr:colOff>177800</xdr:colOff>
      <xdr:row>15</xdr:row>
      <xdr:rowOff>97633</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615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12560</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46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53828</xdr:rowOff>
    </xdr:from>
    <xdr:to>
      <xdr:col>26</xdr:col>
      <xdr:colOff>101600</xdr:colOff>
      <xdr:row>15</xdr:row>
      <xdr:rowOff>155428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673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165605</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442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72975</xdr:rowOff>
    </xdr:from>
    <xdr:to>
      <xdr:col>22</xdr:col>
      <xdr:colOff>165100</xdr:colOff>
      <xdr:row>16</xdr:row>
      <xdr:rowOff>3125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692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13302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4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95008</xdr:rowOff>
    </xdr:from>
    <xdr:to>
      <xdr:col>19</xdr:col>
      <xdr:colOff>38100</xdr:colOff>
      <xdr:row>16</xdr:row>
      <xdr:rowOff>25158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714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35335</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483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113154</xdr:rowOff>
    </xdr:from>
    <xdr:to>
      <xdr:col>15</xdr:col>
      <xdr:colOff>101600</xdr:colOff>
      <xdr:row>16</xdr:row>
      <xdr:rowOff>43304</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732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53481</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50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76174</xdr:rowOff>
    </xdr:from>
    <xdr:to>
      <xdr:col>29</xdr:col>
      <xdr:colOff>127000</xdr:colOff>
      <xdr:row>37</xdr:row>
      <xdr:rowOff>80137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200874"/>
          <a:ext cx="647700" cy="39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43694</xdr:rowOff>
    </xdr:from>
    <xdr:to>
      <xdr:col>26</xdr:col>
      <xdr:colOff>50800</xdr:colOff>
      <xdr:row>37</xdr:row>
      <xdr:rowOff>80137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168394"/>
          <a:ext cx="698500" cy="36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27292</xdr:rowOff>
    </xdr:from>
    <xdr:to>
      <xdr:col>22</xdr:col>
      <xdr:colOff>114300</xdr:colOff>
      <xdr:row>37</xdr:row>
      <xdr:rowOff>43694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151992"/>
          <a:ext cx="698500" cy="164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20892</xdr:rowOff>
    </xdr:from>
    <xdr:to>
      <xdr:col>18</xdr:col>
      <xdr:colOff>177800</xdr:colOff>
      <xdr:row>37</xdr:row>
      <xdr:rowOff>27292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145592"/>
          <a:ext cx="698500" cy="64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25374</xdr:rowOff>
    </xdr:from>
    <xdr:to>
      <xdr:col>29</xdr:col>
      <xdr:colOff>177800</xdr:colOff>
      <xdr:row>37</xdr:row>
      <xdr:rowOff>126974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500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168901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22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29337</xdr:rowOff>
    </xdr:from>
    <xdr:to>
      <xdr:col>26</xdr:col>
      <xdr:colOff>101600</xdr:colOff>
      <xdr:row>37</xdr:row>
      <xdr:rowOff>130937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54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115714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40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164344</xdr:rowOff>
    </xdr:from>
    <xdr:to>
      <xdr:col>22</xdr:col>
      <xdr:colOff>165100</xdr:colOff>
      <xdr:row>37</xdr:row>
      <xdr:rowOff>94494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17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79271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03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147942</xdr:rowOff>
    </xdr:from>
    <xdr:to>
      <xdr:col>19</xdr:col>
      <xdr:colOff>38100</xdr:colOff>
      <xdr:row>37</xdr:row>
      <xdr:rowOff>78092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01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62869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8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141542</xdr:rowOff>
    </xdr:from>
    <xdr:to>
      <xdr:col>15</xdr:col>
      <xdr:colOff>101600</xdr:colOff>
      <xdr:row>37</xdr:row>
      <xdr:rowOff>71692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094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56469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181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香川県小豆島町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13,057
12,830
95.59
14,270,340
13,021,422
1,046,234
5,868,105
10,000,122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14308</xdr:rowOff>
    </xdr:from>
    <xdr:to>
      <xdr:col>24</xdr:col>
      <xdr:colOff>63500</xdr:colOff>
      <xdr:row>35</xdr:row>
      <xdr:rowOff>55959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15058"/>
          <a:ext cx="838200" cy="4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29407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30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55959</xdr:rowOff>
    </xdr:from>
    <xdr:to>
      <xdr:col>19</xdr:col>
      <xdr:colOff>177800</xdr:colOff>
      <xdr:row>35</xdr:row>
      <xdr:rowOff>63603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56709"/>
          <a:ext cx="889000" cy="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16880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18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63603</xdr:rowOff>
    </xdr:from>
    <xdr:to>
      <xdr:col>15</xdr:col>
      <xdr:colOff>50800</xdr:colOff>
      <xdr:row>35</xdr:row>
      <xdr:rowOff>78572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64353"/>
          <a:ext cx="889000" cy="1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27290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199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78572</xdr:rowOff>
    </xdr:from>
    <xdr:to>
      <xdr:col>10</xdr:col>
      <xdr:colOff>114300</xdr:colOff>
      <xdr:row>35</xdr:row>
      <xdr:rowOff>89385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079322"/>
          <a:ext cx="889000" cy="1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35657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42222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134958</xdr:rowOff>
    </xdr:from>
    <xdr:to>
      <xdr:col>24</xdr:col>
      <xdr:colOff>114300</xdr:colOff>
      <xdr:row>35</xdr:row>
      <xdr:rowOff>65108</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596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157835</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1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5159</xdr:rowOff>
    </xdr:from>
    <xdr:to>
      <xdr:col>20</xdr:col>
      <xdr:colOff>38100</xdr:colOff>
      <xdr:row>35</xdr:row>
      <xdr:rowOff>106759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0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123286</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81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12803</xdr:rowOff>
    </xdr:from>
    <xdr:to>
      <xdr:col>15</xdr:col>
      <xdr:colOff>101600</xdr:colOff>
      <xdr:row>35</xdr:row>
      <xdr:rowOff>114403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1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130930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88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27772</xdr:rowOff>
    </xdr:from>
    <xdr:to>
      <xdr:col>10</xdr:col>
      <xdr:colOff>165100</xdr:colOff>
      <xdr:row>35</xdr:row>
      <xdr:rowOff>129372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02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145899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803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38585</xdr:rowOff>
    </xdr:from>
    <xdr:to>
      <xdr:col>6</xdr:col>
      <xdr:colOff>38100</xdr:colOff>
      <xdr:row>35</xdr:row>
      <xdr:rowOff>140185</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03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156712</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14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10711</xdr:rowOff>
    </xdr:from>
    <xdr:to>
      <xdr:col>24</xdr:col>
      <xdr:colOff>63500</xdr:colOff>
      <xdr:row>57</xdr:row>
      <xdr:rowOff>74461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783361"/>
          <a:ext cx="838200" cy="6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4005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7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74461</xdr:rowOff>
    </xdr:from>
    <xdr:to>
      <xdr:col>19</xdr:col>
      <xdr:colOff>177800</xdr:colOff>
      <xdr:row>57</xdr:row>
      <xdr:rowOff>103708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47111"/>
          <a:ext cx="889000" cy="2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145590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103708</xdr:rowOff>
    </xdr:from>
    <xdr:to>
      <xdr:col>15</xdr:col>
      <xdr:colOff>50800</xdr:colOff>
      <xdr:row>57</xdr:row>
      <xdr:rowOff>140370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876358"/>
          <a:ext cx="889000" cy="36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140370</xdr:rowOff>
    </xdr:from>
    <xdr:to>
      <xdr:col>10</xdr:col>
      <xdr:colOff>114300</xdr:colOff>
      <xdr:row>58</xdr:row>
      <xdr:rowOff>1596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13020"/>
          <a:ext cx="889000" cy="3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131361</xdr:rowOff>
    </xdr:from>
    <xdr:to>
      <xdr:col>24</xdr:col>
      <xdr:colOff>114300</xdr:colOff>
      <xdr:row>57</xdr:row>
      <xdr:rowOff>61511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73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154238</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583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23661</xdr:rowOff>
    </xdr:from>
    <xdr:to>
      <xdr:col>20</xdr:col>
      <xdr:colOff>38100</xdr:colOff>
      <xdr:row>57</xdr:row>
      <xdr:rowOff>125261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79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141788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57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52908</xdr:rowOff>
    </xdr:from>
    <xdr:to>
      <xdr:col>15</xdr:col>
      <xdr:colOff>101600</xdr:colOff>
      <xdr:row>57</xdr:row>
      <xdr:rowOff>154508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2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145635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1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89570</xdr:rowOff>
    </xdr:from>
    <xdr:to>
      <xdr:col>10</xdr:col>
      <xdr:colOff>165100</xdr:colOff>
      <xdr:row>58</xdr:row>
      <xdr:rowOff>19720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6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10847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5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122246</xdr:rowOff>
    </xdr:from>
    <xdr:to>
      <xdr:col>6</xdr:col>
      <xdr:colOff>38100</xdr:colOff>
      <xdr:row>58</xdr:row>
      <xdr:rowOff>52396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9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43523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8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22839</xdr:rowOff>
    </xdr:from>
    <xdr:to>
      <xdr:col>24</xdr:col>
      <xdr:colOff>63500</xdr:colOff>
      <xdr:row>78</xdr:row>
      <xdr:rowOff>25034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95939"/>
          <a:ext cx="8382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15731</xdr:rowOff>
    </xdr:from>
    <xdr:to>
      <xdr:col>19</xdr:col>
      <xdr:colOff>177800</xdr:colOff>
      <xdr:row>78</xdr:row>
      <xdr:rowOff>22839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88831"/>
          <a:ext cx="889000" cy="7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6998</xdr:rowOff>
    </xdr:from>
    <xdr:to>
      <xdr:col>15</xdr:col>
      <xdr:colOff>50800</xdr:colOff>
      <xdr:row>78</xdr:row>
      <xdr:rowOff>15731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380098"/>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6998</xdr:rowOff>
    </xdr:from>
    <xdr:to>
      <xdr:col>10</xdr:col>
      <xdr:colOff>114300</xdr:colOff>
      <xdr:row>78</xdr:row>
      <xdr:rowOff>25126</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380098"/>
          <a:ext cx="889000" cy="1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145684</xdr:rowOff>
    </xdr:from>
    <xdr:to>
      <xdr:col>24</xdr:col>
      <xdr:colOff>114300</xdr:colOff>
      <xdr:row>78</xdr:row>
      <xdr:rowOff>75834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4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69361</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7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143489</xdr:rowOff>
    </xdr:from>
    <xdr:to>
      <xdr:col>20</xdr:col>
      <xdr:colOff>38100</xdr:colOff>
      <xdr:row>78</xdr:row>
      <xdr:rowOff>73639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4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64766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3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136381</xdr:rowOff>
    </xdr:from>
    <xdr:to>
      <xdr:col>15</xdr:col>
      <xdr:colOff>101600</xdr:colOff>
      <xdr:row>78</xdr:row>
      <xdr:rowOff>66531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3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57658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3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127648</xdr:rowOff>
    </xdr:from>
    <xdr:to>
      <xdr:col>10</xdr:col>
      <xdr:colOff>165100</xdr:colOff>
      <xdr:row>78</xdr:row>
      <xdr:rowOff>57798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2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48925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2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145776</xdr:rowOff>
    </xdr:from>
    <xdr:to>
      <xdr:col>6</xdr:col>
      <xdr:colOff>38100</xdr:colOff>
      <xdr:row>78</xdr:row>
      <xdr:rowOff>75926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4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67053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440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122937</xdr:rowOff>
    </xdr:from>
    <xdr:to>
      <xdr:col>24</xdr:col>
      <xdr:colOff>63500</xdr:colOff>
      <xdr:row>95</xdr:row>
      <xdr:rowOff>159600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410687"/>
          <a:ext cx="838200" cy="3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122937</xdr:rowOff>
    </xdr:from>
    <xdr:to>
      <xdr:col>19</xdr:col>
      <xdr:colOff>177800</xdr:colOff>
      <xdr:row>96</xdr:row>
      <xdr:rowOff>78642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10687"/>
          <a:ext cx="889000" cy="12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171345</xdr:rowOff>
    </xdr:from>
    <xdr:to>
      <xdr:col>15</xdr:col>
      <xdr:colOff>50800</xdr:colOff>
      <xdr:row>96</xdr:row>
      <xdr:rowOff>78642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59095"/>
          <a:ext cx="889000" cy="7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171345</xdr:rowOff>
    </xdr:from>
    <xdr:to>
      <xdr:col>10</xdr:col>
      <xdr:colOff>114300</xdr:colOff>
      <xdr:row>97</xdr:row>
      <xdr:rowOff>72121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59095"/>
          <a:ext cx="889000" cy="24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108800</xdr:rowOff>
    </xdr:from>
    <xdr:to>
      <xdr:col>24</xdr:col>
      <xdr:colOff>114300</xdr:colOff>
      <xdr:row>96</xdr:row>
      <xdr:rowOff>38950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87227</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7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72137</xdr:rowOff>
    </xdr:from>
    <xdr:to>
      <xdr:col>20</xdr:col>
      <xdr:colOff>38100</xdr:colOff>
      <xdr:row>96</xdr:row>
      <xdr:rowOff>2287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3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164864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45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27842</xdr:rowOff>
    </xdr:from>
    <xdr:to>
      <xdr:col>15</xdr:col>
      <xdr:colOff>101600</xdr:colOff>
      <xdr:row>96</xdr:row>
      <xdr:rowOff>129442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8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120569</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7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120545</xdr:rowOff>
    </xdr:from>
    <xdr:to>
      <xdr:col>10</xdr:col>
      <xdr:colOff>165100</xdr:colOff>
      <xdr:row>96</xdr:row>
      <xdr:rowOff>50695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0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41822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21321</xdr:rowOff>
    </xdr:from>
    <xdr:to>
      <xdr:col>6</xdr:col>
      <xdr:colOff>38100</xdr:colOff>
      <xdr:row>97</xdr:row>
      <xdr:rowOff>122921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5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114048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4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64971</xdr:rowOff>
    </xdr:from>
    <xdr:to>
      <xdr:col>55</xdr:col>
      <xdr:colOff>0</xdr:colOff>
      <xdr:row>36</xdr:row>
      <xdr:rowOff>92795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237171"/>
          <a:ext cx="838200" cy="2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126900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99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59510</xdr:rowOff>
    </xdr:from>
    <xdr:to>
      <xdr:col>50</xdr:col>
      <xdr:colOff>114300</xdr:colOff>
      <xdr:row>36</xdr:row>
      <xdr:rowOff>92795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231710"/>
          <a:ext cx="889000" cy="3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108041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45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59510</xdr:rowOff>
    </xdr:from>
    <xdr:to>
      <xdr:col>45</xdr:col>
      <xdr:colOff>177800</xdr:colOff>
      <xdr:row>36</xdr:row>
      <xdr:rowOff>135520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231710"/>
          <a:ext cx="889000" cy="7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112848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456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160137</xdr:rowOff>
    </xdr:from>
    <xdr:to>
      <xdr:col>41</xdr:col>
      <xdr:colOff>50800</xdr:colOff>
      <xdr:row>36</xdr:row>
      <xdr:rowOff>135520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989437"/>
          <a:ext cx="889000" cy="31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135525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47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147810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6148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14171</xdr:rowOff>
    </xdr:from>
    <xdr:to>
      <xdr:col>55</xdr:col>
      <xdr:colOff>50800</xdr:colOff>
      <xdr:row>36</xdr:row>
      <xdr:rowOff>115771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8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37048</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03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41995</xdr:rowOff>
    </xdr:from>
    <xdr:to>
      <xdr:col>50</xdr:col>
      <xdr:colOff>165100</xdr:colOff>
      <xdr:row>36</xdr:row>
      <xdr:rowOff>143595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21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160122</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98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8710</xdr:rowOff>
    </xdr:from>
    <xdr:to>
      <xdr:col>46</xdr:col>
      <xdr:colOff>38100</xdr:colOff>
      <xdr:row>36</xdr:row>
      <xdr:rowOff>110310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18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126837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956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84720</xdr:rowOff>
    </xdr:from>
    <xdr:to>
      <xdr:col>41</xdr:col>
      <xdr:colOff>101600</xdr:colOff>
      <xdr:row>37</xdr:row>
      <xdr:rowOff>14870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31397</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603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109337</xdr:rowOff>
    </xdr:from>
    <xdr:to>
      <xdr:col>36</xdr:col>
      <xdr:colOff>165100</xdr:colOff>
      <xdr:row>35</xdr:row>
      <xdr:rowOff>39487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93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56014</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713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37457</xdr:rowOff>
    </xdr:from>
    <xdr:to>
      <xdr:col>55</xdr:col>
      <xdr:colOff>0</xdr:colOff>
      <xdr:row>57</xdr:row>
      <xdr:rowOff>5614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638657"/>
          <a:ext cx="838200" cy="13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53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5614</xdr:rowOff>
    </xdr:from>
    <xdr:to>
      <xdr:col>50</xdr:col>
      <xdr:colOff>114300</xdr:colOff>
      <xdr:row>57</xdr:row>
      <xdr:rowOff>23025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778264"/>
          <a:ext cx="889000" cy="1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115390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88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154356</xdr:rowOff>
    </xdr:from>
    <xdr:to>
      <xdr:col>45</xdr:col>
      <xdr:colOff>177800</xdr:colOff>
      <xdr:row>57</xdr:row>
      <xdr:rowOff>23025</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755556"/>
          <a:ext cx="8890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144278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91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154356</xdr:rowOff>
    </xdr:from>
    <xdr:to>
      <xdr:col>41</xdr:col>
      <xdr:colOff>50800</xdr:colOff>
      <xdr:row>56</xdr:row>
      <xdr:rowOff>166741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6972300" y="9755556"/>
          <a:ext cx="889000" cy="1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129602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90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85080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85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158107</xdr:rowOff>
    </xdr:from>
    <xdr:to>
      <xdr:col>55</xdr:col>
      <xdr:colOff>50800</xdr:colOff>
      <xdr:row>56</xdr:row>
      <xdr:rowOff>88257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58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9534</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43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126264</xdr:rowOff>
    </xdr:from>
    <xdr:to>
      <xdr:col>50</xdr:col>
      <xdr:colOff>165100</xdr:colOff>
      <xdr:row>57</xdr:row>
      <xdr:rowOff>56414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72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72941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39795" y="950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143675</xdr:rowOff>
    </xdr:from>
    <xdr:to>
      <xdr:col>46</xdr:col>
      <xdr:colOff>38100</xdr:colOff>
      <xdr:row>57</xdr:row>
      <xdr:rowOff>73825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74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90352</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9520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103556</xdr:rowOff>
    </xdr:from>
    <xdr:to>
      <xdr:col>41</xdr:col>
      <xdr:colOff>101600</xdr:colOff>
      <xdr:row>57</xdr:row>
      <xdr:rowOff>33706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70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50233</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9479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115941</xdr:rowOff>
    </xdr:from>
    <xdr:to>
      <xdr:col>36</xdr:col>
      <xdr:colOff>165100</xdr:colOff>
      <xdr:row>57</xdr:row>
      <xdr:rowOff>46091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71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62618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949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36539</xdr:rowOff>
    </xdr:from>
    <xdr:to>
      <xdr:col>55</xdr:col>
      <xdr:colOff>0</xdr:colOff>
      <xdr:row>75</xdr:row>
      <xdr:rowOff>43700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2895289"/>
          <a:ext cx="838200" cy="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106909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137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43700</xdr:rowOff>
    </xdr:from>
    <xdr:to>
      <xdr:col>50</xdr:col>
      <xdr:colOff>114300</xdr:colOff>
      <xdr:row>77</xdr:row>
      <xdr:rowOff>23166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902450"/>
          <a:ext cx="889000" cy="32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96713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9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20891</xdr:rowOff>
    </xdr:from>
    <xdr:to>
      <xdr:col>45</xdr:col>
      <xdr:colOff>177800</xdr:colOff>
      <xdr:row>77</xdr:row>
      <xdr:rowOff>23166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2879641"/>
          <a:ext cx="889000" cy="345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89826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9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20891</xdr:rowOff>
    </xdr:from>
    <xdr:to>
      <xdr:col>41</xdr:col>
      <xdr:colOff>50800</xdr:colOff>
      <xdr:row>75</xdr:row>
      <xdr:rowOff>45762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2879641"/>
          <a:ext cx="889000" cy="2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48051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4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153807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8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157189</xdr:rowOff>
    </xdr:from>
    <xdr:to>
      <xdr:col>55</xdr:col>
      <xdr:colOff>50800</xdr:colOff>
      <xdr:row>75</xdr:row>
      <xdr:rowOff>87339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84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8616</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69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164350</xdr:rowOff>
    </xdr:from>
    <xdr:to>
      <xdr:col>50</xdr:col>
      <xdr:colOff>165100</xdr:colOff>
      <xdr:row>75</xdr:row>
      <xdr:rowOff>94500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8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111027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62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143816</xdr:rowOff>
    </xdr:from>
    <xdr:to>
      <xdr:col>46</xdr:col>
      <xdr:colOff>38100</xdr:colOff>
      <xdr:row>77</xdr:row>
      <xdr:rowOff>73966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17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90492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294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141541</xdr:rowOff>
    </xdr:from>
    <xdr:to>
      <xdr:col>41</xdr:col>
      <xdr:colOff>101600</xdr:colOff>
      <xdr:row>75</xdr:row>
      <xdr:rowOff>71691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82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88218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60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166412</xdr:rowOff>
    </xdr:from>
    <xdr:to>
      <xdr:col>36</xdr:col>
      <xdr:colOff>165100</xdr:colOff>
      <xdr:row>75</xdr:row>
      <xdr:rowOff>96562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85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113089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62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131173</xdr:rowOff>
    </xdr:from>
    <xdr:to>
      <xdr:col>55</xdr:col>
      <xdr:colOff>0</xdr:colOff>
      <xdr:row>98</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761823"/>
          <a:ext cx="838200" cy="9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77061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707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117782</xdr:rowOff>
    </xdr:from>
    <xdr:to>
      <xdr:col>50</xdr:col>
      <xdr:colOff>114300</xdr:colOff>
      <xdr:row>98</xdr:row>
      <xdr:rowOff>56307</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748432"/>
          <a:ext cx="889000" cy="109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117782</xdr:rowOff>
    </xdr:from>
    <xdr:to>
      <xdr:col>45</xdr:col>
      <xdr:colOff>177800</xdr:colOff>
      <xdr:row>98</xdr:row>
      <xdr:rowOff>63339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748432"/>
          <a:ext cx="889000" cy="11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56464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5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45414</xdr:rowOff>
    </xdr:from>
    <xdr:to>
      <xdr:col>41</xdr:col>
      <xdr:colOff>50800</xdr:colOff>
      <xdr:row>98</xdr:row>
      <xdr:rowOff>63339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847514"/>
          <a:ext cx="889000" cy="1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80373</xdr:rowOff>
    </xdr:from>
    <xdr:to>
      <xdr:col>55</xdr:col>
      <xdr:colOff>50800</xdr:colOff>
      <xdr:row>98</xdr:row>
      <xdr:rowOff>10523</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71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103250</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56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5507</xdr:rowOff>
    </xdr:from>
    <xdr:to>
      <xdr:col>50</xdr:col>
      <xdr:colOff>165100</xdr:colOff>
      <xdr:row>98</xdr:row>
      <xdr:rowOff>107107</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0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98234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0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66982</xdr:rowOff>
    </xdr:from>
    <xdr:to>
      <xdr:col>46</xdr:col>
      <xdr:colOff>38100</xdr:colOff>
      <xdr:row>97</xdr:row>
      <xdr:rowOff>168582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9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13659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12539</xdr:rowOff>
    </xdr:from>
    <xdr:to>
      <xdr:col>41</xdr:col>
      <xdr:colOff>101600</xdr:colOff>
      <xdr:row>98</xdr:row>
      <xdr:rowOff>114139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1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105266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90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166064</xdr:rowOff>
    </xdr:from>
    <xdr:to>
      <xdr:col>36</xdr:col>
      <xdr:colOff>165100</xdr:colOff>
      <xdr:row>98</xdr:row>
      <xdr:rowOff>96214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9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87341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8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130830</xdr:rowOff>
    </xdr:from>
    <xdr:to>
      <xdr:col>85</xdr:col>
      <xdr:colOff>127000</xdr:colOff>
      <xdr:row>38</xdr:row>
      <xdr:rowOff>137665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45930"/>
          <a:ext cx="8382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137665</xdr:rowOff>
    </xdr:from>
    <xdr:to>
      <xdr:col>81</xdr:col>
      <xdr:colOff>50800</xdr:colOff>
      <xdr:row>38</xdr:row>
      <xdr:rowOff>139174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52765"/>
          <a:ext cx="889000" cy="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138968</xdr:rowOff>
    </xdr:from>
    <xdr:to>
      <xdr:col>76</xdr:col>
      <xdr:colOff>114300</xdr:colOff>
      <xdr:row>38</xdr:row>
      <xdr:rowOff>139174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068"/>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137665</xdr:rowOff>
    </xdr:from>
    <xdr:to>
      <xdr:col>71</xdr:col>
      <xdr:colOff>177800</xdr:colOff>
      <xdr:row>38</xdr:row>
      <xdr:rowOff>138968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52765"/>
          <a:ext cx="889000" cy="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80030</xdr:rowOff>
    </xdr:from>
    <xdr:to>
      <xdr:col>85</xdr:col>
      <xdr:colOff>177800</xdr:colOff>
      <xdr:row>39</xdr:row>
      <xdr:rowOff>10180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9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86865</xdr:rowOff>
    </xdr:from>
    <xdr:to>
      <xdr:col>81</xdr:col>
      <xdr:colOff>101600</xdr:colOff>
      <xdr:row>39</xdr:row>
      <xdr:rowOff>17015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0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8142</xdr:rowOff>
    </xdr:from>
    <xdr:ext cx="313932"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324333" y="6694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88374</xdr:rowOff>
    </xdr:from>
    <xdr:to>
      <xdr:col>76</xdr:col>
      <xdr:colOff>165100</xdr:colOff>
      <xdr:row>39</xdr:row>
      <xdr:rowOff>18524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9651</xdr:rowOff>
    </xdr:from>
    <xdr:ext cx="313932"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35333" y="6696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88168</xdr:rowOff>
    </xdr:from>
    <xdr:to>
      <xdr:col>72</xdr:col>
      <xdr:colOff>38100</xdr:colOff>
      <xdr:row>39</xdr:row>
      <xdr:rowOff>18318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9445</xdr:rowOff>
    </xdr:from>
    <xdr:ext cx="313932"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46333" y="6695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86865</xdr:rowOff>
    </xdr:from>
    <xdr:to>
      <xdr:col>67</xdr:col>
      <xdr:colOff>101600</xdr:colOff>
      <xdr:row>39</xdr:row>
      <xdr:rowOff>17015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60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8142</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57333" y="6694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138009</xdr:rowOff>
    </xdr:from>
    <xdr:to>
      <xdr:col>85</xdr:col>
      <xdr:colOff>127000</xdr:colOff>
      <xdr:row>76</xdr:row>
      <xdr:rowOff>148630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168209"/>
          <a:ext cx="838200" cy="1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119781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14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128312</xdr:rowOff>
    </xdr:from>
    <xdr:to>
      <xdr:col>81</xdr:col>
      <xdr:colOff>50800</xdr:colOff>
      <xdr:row>76</xdr:row>
      <xdr:rowOff>148630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158512"/>
          <a:ext cx="889000" cy="2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58132</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25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128312</xdr:rowOff>
    </xdr:from>
    <xdr:to>
      <xdr:col>76</xdr:col>
      <xdr:colOff>114300</xdr:colOff>
      <xdr:row>76</xdr:row>
      <xdr:rowOff>129400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5851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64493</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26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129400</xdr:rowOff>
    </xdr:from>
    <xdr:to>
      <xdr:col>71</xdr:col>
      <xdr:colOff>177800</xdr:colOff>
      <xdr:row>76</xdr:row>
      <xdr:rowOff>146896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159600"/>
          <a:ext cx="889000" cy="1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79667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28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88363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29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87209</xdr:rowOff>
    </xdr:from>
    <xdr:to>
      <xdr:col>85</xdr:col>
      <xdr:colOff>177800</xdr:colOff>
      <xdr:row>77</xdr:row>
      <xdr:rowOff>17359</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1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110086</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9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97830</xdr:rowOff>
    </xdr:from>
    <xdr:to>
      <xdr:col>81</xdr:col>
      <xdr:colOff>101600</xdr:colOff>
      <xdr:row>77</xdr:row>
      <xdr:rowOff>27980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44506</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90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77512</xdr:rowOff>
    </xdr:from>
    <xdr:to>
      <xdr:col>76</xdr:col>
      <xdr:colOff>165100</xdr:colOff>
      <xdr:row>77</xdr:row>
      <xdr:rowOff>7662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0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24188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8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78600</xdr:rowOff>
    </xdr:from>
    <xdr:to>
      <xdr:col>72</xdr:col>
      <xdr:colOff>38100</xdr:colOff>
      <xdr:row>77</xdr:row>
      <xdr:rowOff>8750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25276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8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96096</xdr:rowOff>
    </xdr:from>
    <xdr:to>
      <xdr:col>67</xdr:col>
      <xdr:colOff>101600</xdr:colOff>
      <xdr:row>77</xdr:row>
      <xdr:rowOff>26246</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2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42773</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90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144143</xdr:rowOff>
    </xdr:from>
    <xdr:to>
      <xdr:col>85</xdr:col>
      <xdr:colOff>127000</xdr:colOff>
      <xdr:row>97</xdr:row>
      <xdr:rowOff>113326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603343"/>
          <a:ext cx="838200" cy="14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6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113326</xdr:rowOff>
    </xdr:from>
    <xdr:to>
      <xdr:col>81</xdr:col>
      <xdr:colOff>50800</xdr:colOff>
      <xdr:row>98</xdr:row>
      <xdr:rowOff>75276</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6743976"/>
          <a:ext cx="889000" cy="1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101365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90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32102</xdr:rowOff>
    </xdr:from>
    <xdr:to>
      <xdr:col>76</xdr:col>
      <xdr:colOff>114300</xdr:colOff>
      <xdr:row>98</xdr:row>
      <xdr:rowOff>75276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34202"/>
          <a:ext cx="889000" cy="4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32102</xdr:rowOff>
    </xdr:from>
    <xdr:to>
      <xdr:col>71</xdr:col>
      <xdr:colOff>177800</xdr:colOff>
      <xdr:row>98</xdr:row>
      <xdr:rowOff>111556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34202"/>
          <a:ext cx="889000" cy="7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93343</xdr:rowOff>
    </xdr:from>
    <xdr:to>
      <xdr:col>85</xdr:col>
      <xdr:colOff>177800</xdr:colOff>
      <xdr:row>97</xdr:row>
      <xdr:rowOff>23493</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55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116220</xdr:rowOff>
    </xdr:from>
    <xdr:ext cx="599010"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40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62526</xdr:rowOff>
    </xdr:from>
    <xdr:to>
      <xdr:col>81</xdr:col>
      <xdr:colOff>101600</xdr:colOff>
      <xdr:row>97</xdr:row>
      <xdr:rowOff>164126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69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9203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46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24476</xdr:rowOff>
    </xdr:from>
    <xdr:to>
      <xdr:col>76</xdr:col>
      <xdr:colOff>165100</xdr:colOff>
      <xdr:row>98</xdr:row>
      <xdr:rowOff>126076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2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117203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1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152752</xdr:rowOff>
    </xdr:from>
    <xdr:to>
      <xdr:col>72</xdr:col>
      <xdr:colOff>38100</xdr:colOff>
      <xdr:row>98</xdr:row>
      <xdr:rowOff>82902</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8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99429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5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60756</xdr:rowOff>
    </xdr:from>
    <xdr:to>
      <xdr:col>67</xdr:col>
      <xdr:colOff>101600</xdr:colOff>
      <xdr:row>98</xdr:row>
      <xdr:rowOff>162356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6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7433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3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120498</xdr:rowOff>
    </xdr:from>
    <xdr:to>
      <xdr:col>116</xdr:col>
      <xdr:colOff>63500</xdr:colOff>
      <xdr:row>36</xdr:row>
      <xdr:rowOff>40350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5949798"/>
          <a:ext cx="838200" cy="26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125346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468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120498</xdr:rowOff>
    </xdr:from>
    <xdr:to>
      <xdr:col>111</xdr:col>
      <xdr:colOff>177800</xdr:colOff>
      <xdr:row>38</xdr:row>
      <xdr:rowOff>7158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0434300" y="5949798"/>
          <a:ext cx="889000" cy="57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95902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61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7158</xdr:rowOff>
    </xdr:from>
    <xdr:to>
      <xdr:col>107</xdr:col>
      <xdr:colOff>50800</xdr:colOff>
      <xdr:row>38</xdr:row>
      <xdr:rowOff>122829</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9545300" y="6522258"/>
          <a:ext cx="889000" cy="11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104315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61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99603</xdr:rowOff>
    </xdr:from>
    <xdr:to>
      <xdr:col>102</xdr:col>
      <xdr:colOff>114300</xdr:colOff>
      <xdr:row>38</xdr:row>
      <xdr:rowOff>122829</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14703"/>
          <a:ext cx="889000" cy="2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161000</xdr:rowOff>
    </xdr:from>
    <xdr:to>
      <xdr:col>116</xdr:col>
      <xdr:colOff>114300</xdr:colOff>
      <xdr:row>36</xdr:row>
      <xdr:rowOff>91150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16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12427</xdr:rowOff>
    </xdr:from>
    <xdr:ext cx="469744"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01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69698</xdr:rowOff>
    </xdr:from>
    <xdr:to>
      <xdr:col>112</xdr:col>
      <xdr:colOff>38100</xdr:colOff>
      <xdr:row>34</xdr:row>
      <xdr:rowOff>171298</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58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16375</xdr:rowOff>
    </xdr:from>
    <xdr:ext cx="534377"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56111" y="567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127808</xdr:rowOff>
    </xdr:from>
    <xdr:to>
      <xdr:col>107</xdr:col>
      <xdr:colOff>101600</xdr:colOff>
      <xdr:row>38</xdr:row>
      <xdr:rowOff>57958</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47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74485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4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72029</xdr:rowOff>
    </xdr:from>
    <xdr:to>
      <xdr:col>102</xdr:col>
      <xdr:colOff>165100</xdr:colOff>
      <xdr:row>39</xdr:row>
      <xdr:rowOff>2179</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58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164756</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6017" y="66798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48803</xdr:rowOff>
    </xdr:from>
    <xdr:to>
      <xdr:col>98</xdr:col>
      <xdr:colOff>38100</xdr:colOff>
      <xdr:row>38</xdr:row>
      <xdr:rowOff>150403</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56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141530</xdr:rowOff>
    </xdr:from>
    <xdr:ext cx="378565"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7017" y="6656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75882</xdr:rowOff>
    </xdr:from>
    <xdr:to>
      <xdr:col>116</xdr:col>
      <xdr:colOff>63500</xdr:colOff>
      <xdr:row>56</xdr:row>
      <xdr:rowOff>114440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9677082"/>
          <a:ext cx="838200" cy="38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56735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10000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106705</xdr:rowOff>
    </xdr:from>
    <xdr:to>
      <xdr:col>111</xdr:col>
      <xdr:colOff>177800</xdr:colOff>
      <xdr:row>56</xdr:row>
      <xdr:rowOff>114440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9707905"/>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163796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1010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90513</xdr:rowOff>
    </xdr:from>
    <xdr:to>
      <xdr:col>107</xdr:col>
      <xdr:colOff>50800</xdr:colOff>
      <xdr:row>56</xdr:row>
      <xdr:rowOff>106705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9691713"/>
          <a:ext cx="889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148365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10092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90513</xdr:rowOff>
    </xdr:from>
    <xdr:to>
      <xdr:col>102</xdr:col>
      <xdr:colOff>114300</xdr:colOff>
      <xdr:row>56</xdr:row>
      <xdr:rowOff>148349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9691713"/>
          <a:ext cx="8890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148556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1009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151147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25082</xdr:rowOff>
    </xdr:from>
    <xdr:to>
      <xdr:col>116</xdr:col>
      <xdr:colOff>114300</xdr:colOff>
      <xdr:row>56</xdr:row>
      <xdr:rowOff>126682</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62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47959</xdr:rowOff>
    </xdr:from>
    <xdr:ext cx="534377"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47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63640</xdr:rowOff>
    </xdr:from>
    <xdr:to>
      <xdr:col>112</xdr:col>
      <xdr:colOff>38100</xdr:colOff>
      <xdr:row>56</xdr:row>
      <xdr:rowOff>165240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66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10317</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56111" y="944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55905</xdr:rowOff>
    </xdr:from>
    <xdr:to>
      <xdr:col>107</xdr:col>
      <xdr:colOff>101600</xdr:colOff>
      <xdr:row>56</xdr:row>
      <xdr:rowOff>157505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6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2582</xdr:rowOff>
    </xdr:from>
    <xdr:ext cx="534377"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67111" y="943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39713</xdr:rowOff>
    </xdr:from>
    <xdr:to>
      <xdr:col>102</xdr:col>
      <xdr:colOff>165100</xdr:colOff>
      <xdr:row>56</xdr:row>
      <xdr:rowOff>141313</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64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157840</xdr:rowOff>
    </xdr:from>
    <xdr:ext cx="534377"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278111" y="941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97549</xdr:rowOff>
    </xdr:from>
    <xdr:to>
      <xdr:col>98</xdr:col>
      <xdr:colOff>38100</xdr:colOff>
      <xdr:row>57</xdr:row>
      <xdr:rowOff>27699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69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44226</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389111" y="94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37497</xdr:rowOff>
    </xdr:from>
    <xdr:to>
      <xdr:col>116</xdr:col>
      <xdr:colOff>63500</xdr:colOff>
      <xdr:row>72</xdr:row>
      <xdr:rowOff>88856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381897"/>
          <a:ext cx="838200" cy="5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161606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506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69786</xdr:rowOff>
    </xdr:from>
    <xdr:to>
      <xdr:col>111</xdr:col>
      <xdr:colOff>177800</xdr:colOff>
      <xdr:row>72</xdr:row>
      <xdr:rowOff>88856</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434300" y="12414186"/>
          <a:ext cx="889000" cy="1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163548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50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69786</xdr:rowOff>
    </xdr:from>
    <xdr:to>
      <xdr:col>107</xdr:col>
      <xdr:colOff>50800</xdr:colOff>
      <xdr:row>72</xdr:row>
      <xdr:rowOff>135699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414186"/>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123620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46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127279</xdr:rowOff>
    </xdr:from>
    <xdr:to>
      <xdr:col>102</xdr:col>
      <xdr:colOff>114300</xdr:colOff>
      <xdr:row>72</xdr:row>
      <xdr:rowOff>135699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471679"/>
          <a:ext cx="889000" cy="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158147</xdr:rowOff>
    </xdr:from>
    <xdr:to>
      <xdr:col>116</xdr:col>
      <xdr:colOff>114300</xdr:colOff>
      <xdr:row>72</xdr:row>
      <xdr:rowOff>88297</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33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9574</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18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38056</xdr:rowOff>
    </xdr:from>
    <xdr:to>
      <xdr:col>112</xdr:col>
      <xdr:colOff>38100</xdr:colOff>
      <xdr:row>72</xdr:row>
      <xdr:rowOff>139656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38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156183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15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18986</xdr:rowOff>
    </xdr:from>
    <xdr:to>
      <xdr:col>107</xdr:col>
      <xdr:colOff>101600</xdr:colOff>
      <xdr:row>72</xdr:row>
      <xdr:rowOff>120586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3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137113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13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84899</xdr:rowOff>
    </xdr:from>
    <xdr:to>
      <xdr:col>102</xdr:col>
      <xdr:colOff>165100</xdr:colOff>
      <xdr:row>73</xdr:row>
      <xdr:rowOff>15049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42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6176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5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76479</xdr:rowOff>
    </xdr:from>
    <xdr:to>
      <xdr:col>98</xdr:col>
      <xdr:colOff>38100</xdr:colOff>
      <xdr:row>73</xdr:row>
      <xdr:rowOff>6629</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42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169206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51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997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千円となっており、対前年度比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千円の増となっている。増減理由については以下のとおり。</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人件費については、会計年度任用職員への勤勉手当支給開始による増である。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扶助費については、物価高騰対応地方創生臨時交付金を活用した低所得者への生活支援に係る給付金事業の減により減少している。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物件費については、ふるさと納税寄付額が上昇したことに伴い、決済手数料などの事務費が大幅に増加したことによる増である。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普通建設事業費については、坂手港に観光拠点となるポートターミナルを整備したことから大幅に増加している。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積立金については、令和５年度決算剰余金の一部を減債基金に積み立てたこと及びふるさと納税寄付額の増加により基金への積立を行ったことで大幅に増加している。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香川県小豆島町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13,057
12,830
95.59
14,270,340
13,021,422
1,046,234
5,868,105
10,000,122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50736</xdr:rowOff>
    </xdr:from>
    <xdr:to>
      <xdr:col>24</xdr:col>
      <xdr:colOff>63500</xdr:colOff>
      <xdr:row>35</xdr:row>
      <xdr:rowOff>62357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51486"/>
          <a:ext cx="8382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43324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4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50736</xdr:rowOff>
    </xdr:from>
    <xdr:to>
      <xdr:col>19</xdr:col>
      <xdr:colOff>177800</xdr:colOff>
      <xdr:row>36</xdr:row>
      <xdr:rowOff>22352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51486"/>
          <a:ext cx="889000" cy="14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22352</xdr:rowOff>
    </xdr:from>
    <xdr:to>
      <xdr:col>15</xdr:col>
      <xdr:colOff>50800</xdr:colOff>
      <xdr:row>36</xdr:row>
      <xdr:rowOff>34925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455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65993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10922</xdr:rowOff>
    </xdr:from>
    <xdr:to>
      <xdr:col>10</xdr:col>
      <xdr:colOff>114300</xdr:colOff>
      <xdr:row>36</xdr:row>
      <xdr:rowOff>34925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83122"/>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105236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11557</xdr:rowOff>
    </xdr:from>
    <xdr:to>
      <xdr:col>24</xdr:col>
      <xdr:colOff>114300</xdr:colOff>
      <xdr:row>35</xdr:row>
      <xdr:rowOff>113157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34434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6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171386</xdr:rowOff>
    </xdr:from>
    <xdr:to>
      <xdr:col>20</xdr:col>
      <xdr:colOff>38100</xdr:colOff>
      <xdr:row>35</xdr:row>
      <xdr:rowOff>101536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118063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143002</xdr:rowOff>
    </xdr:from>
    <xdr:to>
      <xdr:col>15</xdr:col>
      <xdr:colOff>101600</xdr:colOff>
      <xdr:row>36</xdr:row>
      <xdr:rowOff>73152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89679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1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155575</xdr:rowOff>
    </xdr:from>
    <xdr:to>
      <xdr:col>10</xdr:col>
      <xdr:colOff>165100</xdr:colOff>
      <xdr:row>36</xdr:row>
      <xdr:rowOff>85725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5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102252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3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131572</xdr:rowOff>
    </xdr:from>
    <xdr:to>
      <xdr:col>6</xdr:col>
      <xdr:colOff>38100</xdr:colOff>
      <xdr:row>36</xdr:row>
      <xdr:rowOff>61722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3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78249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0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95827</xdr:rowOff>
    </xdr:from>
    <xdr:to>
      <xdr:col>24</xdr:col>
      <xdr:colOff>63500</xdr:colOff>
      <xdr:row>57</xdr:row>
      <xdr:rowOff>42023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97027"/>
          <a:ext cx="838200" cy="117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20325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92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42023</xdr:rowOff>
    </xdr:from>
    <xdr:to>
      <xdr:col>19</xdr:col>
      <xdr:colOff>177800</xdr:colOff>
      <xdr:row>57</xdr:row>
      <xdr:rowOff>95059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14673"/>
          <a:ext cx="889000" cy="5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159958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3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88438</xdr:rowOff>
    </xdr:from>
    <xdr:to>
      <xdr:col>15</xdr:col>
      <xdr:colOff>50800</xdr:colOff>
      <xdr:row>57</xdr:row>
      <xdr:rowOff>95059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61088"/>
          <a:ext cx="889000" cy="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163181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35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151564</xdr:rowOff>
    </xdr:from>
    <xdr:to>
      <xdr:col>10</xdr:col>
      <xdr:colOff>114300</xdr:colOff>
      <xdr:row>57</xdr:row>
      <xdr:rowOff>88438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52764"/>
          <a:ext cx="889000" cy="108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159997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45027</xdr:rowOff>
    </xdr:from>
    <xdr:to>
      <xdr:col>24</xdr:col>
      <xdr:colOff>114300</xdr:colOff>
      <xdr:row>56</xdr:row>
      <xdr:rowOff>146627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4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67904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97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162673</xdr:rowOff>
    </xdr:from>
    <xdr:to>
      <xdr:col>20</xdr:col>
      <xdr:colOff>38100</xdr:colOff>
      <xdr:row>57</xdr:row>
      <xdr:rowOff>92823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6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109350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39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44259</xdr:rowOff>
    </xdr:from>
    <xdr:to>
      <xdr:col>15</xdr:col>
      <xdr:colOff>101600</xdr:colOff>
      <xdr:row>57</xdr:row>
      <xdr:rowOff>145859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162386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9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37638</xdr:rowOff>
    </xdr:from>
    <xdr:to>
      <xdr:col>10</xdr:col>
      <xdr:colOff>165100</xdr:colOff>
      <xdr:row>57</xdr:row>
      <xdr:rowOff>139238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155765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8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100764</xdr:rowOff>
    </xdr:from>
    <xdr:to>
      <xdr:col>6</xdr:col>
      <xdr:colOff>38100</xdr:colOff>
      <xdr:row>57</xdr:row>
      <xdr:rowOff>30914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0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22041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94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131090</xdr:rowOff>
    </xdr:from>
    <xdr:to>
      <xdr:col>24</xdr:col>
      <xdr:colOff>62865</xdr:colOff>
      <xdr:row>79</xdr:row>
      <xdr:rowOff>53212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2590"/>
          <a:ext cx="1270" cy="1465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57039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01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53212</xdr:rowOff>
    </xdr:from>
    <xdr:to>
      <xdr:col>24</xdr:col>
      <xdr:colOff>152400</xdr:colOff>
      <xdr:row>79</xdr:row>
      <xdr:rowOff>53212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77767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131090</xdr:rowOff>
    </xdr:from>
    <xdr:to>
      <xdr:col>24</xdr:col>
      <xdr:colOff>152400</xdr:colOff>
      <xdr:row>70</xdr:row>
      <xdr:rowOff>131090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91236</xdr:rowOff>
    </xdr:from>
    <xdr:to>
      <xdr:col>24</xdr:col>
      <xdr:colOff>63500</xdr:colOff>
      <xdr:row>77</xdr:row>
      <xdr:rowOff>108747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92886"/>
          <a:ext cx="838200" cy="1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101513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0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78636</xdr:rowOff>
    </xdr:from>
    <xdr:to>
      <xdr:col>24</xdr:col>
      <xdr:colOff>114300</xdr:colOff>
      <xdr:row>77</xdr:row>
      <xdr:rowOff>8786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0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108747</xdr:rowOff>
    </xdr:from>
    <xdr:to>
      <xdr:col>19</xdr:col>
      <xdr:colOff>177800</xdr:colOff>
      <xdr:row>78</xdr:row>
      <xdr:rowOff>35435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10397"/>
          <a:ext cx="889000" cy="98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166426</xdr:rowOff>
    </xdr:from>
    <xdr:to>
      <xdr:col>20</xdr:col>
      <xdr:colOff>38100</xdr:colOff>
      <xdr:row>77</xdr:row>
      <xdr:rowOff>96576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113103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139098</xdr:rowOff>
    </xdr:from>
    <xdr:to>
      <xdr:col>15</xdr:col>
      <xdr:colOff>50800</xdr:colOff>
      <xdr:row>78</xdr:row>
      <xdr:rowOff>35435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340748"/>
          <a:ext cx="889000" cy="6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72296</xdr:rowOff>
    </xdr:from>
    <xdr:to>
      <xdr:col>15</xdr:col>
      <xdr:colOff>101600</xdr:colOff>
      <xdr:row>78</xdr:row>
      <xdr:rowOff>2446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7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18973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4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139098</xdr:rowOff>
    </xdr:from>
    <xdr:to>
      <xdr:col>10</xdr:col>
      <xdr:colOff>114300</xdr:colOff>
      <xdr:row>78</xdr:row>
      <xdr:rowOff>170363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40748"/>
          <a:ext cx="889000" cy="20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22431</xdr:rowOff>
    </xdr:from>
    <xdr:to>
      <xdr:col>10</xdr:col>
      <xdr:colOff>165100</xdr:colOff>
      <xdr:row>77</xdr:row>
      <xdr:rowOff>124031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140558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9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46327</xdr:rowOff>
    </xdr:from>
    <xdr:to>
      <xdr:col>6</xdr:col>
      <xdr:colOff>38100</xdr:colOff>
      <xdr:row>78</xdr:row>
      <xdr:rowOff>147927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164454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40436</xdr:rowOff>
    </xdr:from>
    <xdr:to>
      <xdr:col>24</xdr:col>
      <xdr:colOff>114300</xdr:colOff>
      <xdr:row>77</xdr:row>
      <xdr:rowOff>142036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4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18863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20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57947</xdr:rowOff>
    </xdr:from>
    <xdr:to>
      <xdr:col>20</xdr:col>
      <xdr:colOff>38100</xdr:colOff>
      <xdr:row>77</xdr:row>
      <xdr:rowOff>159547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5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150674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5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156085</xdr:rowOff>
    </xdr:from>
    <xdr:to>
      <xdr:col>15</xdr:col>
      <xdr:colOff>101600</xdr:colOff>
      <xdr:row>78</xdr:row>
      <xdr:rowOff>86235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35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77362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88298</xdr:rowOff>
    </xdr:from>
    <xdr:to>
      <xdr:col>10</xdr:col>
      <xdr:colOff>165100</xdr:colOff>
      <xdr:row>78</xdr:row>
      <xdr:rowOff>18448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8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9575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82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119563</xdr:rowOff>
    </xdr:from>
    <xdr:to>
      <xdr:col>6</xdr:col>
      <xdr:colOff>38100</xdr:colOff>
      <xdr:row>79</xdr:row>
      <xdr:rowOff>49713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9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40840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8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100614</xdr:rowOff>
    </xdr:from>
    <xdr:to>
      <xdr:col>24</xdr:col>
      <xdr:colOff>63500</xdr:colOff>
      <xdr:row>95</xdr:row>
      <xdr:rowOff>141154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388364"/>
          <a:ext cx="838200" cy="4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75365</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34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100614</xdr:rowOff>
    </xdr:from>
    <xdr:to>
      <xdr:col>19</xdr:col>
      <xdr:colOff>177800</xdr:colOff>
      <xdr:row>95</xdr:row>
      <xdr:rowOff>149704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388364"/>
          <a:ext cx="889000" cy="4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38935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137002</xdr:rowOff>
    </xdr:from>
    <xdr:to>
      <xdr:col>15</xdr:col>
      <xdr:colOff>50800</xdr:colOff>
      <xdr:row>95</xdr:row>
      <xdr:rowOff>149704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253302"/>
          <a:ext cx="889000" cy="18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36740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122349</xdr:rowOff>
    </xdr:from>
    <xdr:to>
      <xdr:col>10</xdr:col>
      <xdr:colOff>114300</xdr:colOff>
      <xdr:row>94</xdr:row>
      <xdr:rowOff>137002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238649"/>
          <a:ext cx="889000" cy="1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42318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90354</xdr:rowOff>
    </xdr:from>
    <xdr:to>
      <xdr:col>24</xdr:col>
      <xdr:colOff>114300</xdr:colOff>
      <xdr:row>96</xdr:row>
      <xdr:rowOff>20504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3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113231</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229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49814</xdr:rowOff>
    </xdr:from>
    <xdr:to>
      <xdr:col>20</xdr:col>
      <xdr:colOff>38100</xdr:colOff>
      <xdr:row>95</xdr:row>
      <xdr:rowOff>151414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3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167941</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11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98904</xdr:rowOff>
    </xdr:from>
    <xdr:to>
      <xdr:col>15</xdr:col>
      <xdr:colOff>101600</xdr:colOff>
      <xdr:row>96</xdr:row>
      <xdr:rowOff>29054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38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45581</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161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86202</xdr:rowOff>
    </xdr:from>
    <xdr:to>
      <xdr:col>10</xdr:col>
      <xdr:colOff>165100</xdr:colOff>
      <xdr:row>95</xdr:row>
      <xdr:rowOff>16352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2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32879</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597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71549</xdr:rowOff>
    </xdr:from>
    <xdr:to>
      <xdr:col>6</xdr:col>
      <xdr:colOff>38100</xdr:colOff>
      <xdr:row>95</xdr:row>
      <xdr:rowOff>1699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18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18226</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5963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57078</xdr:rowOff>
    </xdr:from>
    <xdr:to>
      <xdr:col>55</xdr:col>
      <xdr:colOff>0</xdr:colOff>
      <xdr:row>37</xdr:row>
      <xdr:rowOff>78958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400728"/>
          <a:ext cx="8382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50672</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65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66548</xdr:rowOff>
    </xdr:from>
    <xdr:to>
      <xdr:col>50</xdr:col>
      <xdr:colOff>114300</xdr:colOff>
      <xdr:row>37</xdr:row>
      <xdr:rowOff>78958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410198"/>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161707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76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115207</xdr:rowOff>
    </xdr:from>
    <xdr:to>
      <xdr:col>45</xdr:col>
      <xdr:colOff>177800</xdr:colOff>
      <xdr:row>37</xdr:row>
      <xdr:rowOff>66548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944507"/>
          <a:ext cx="889000" cy="465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124151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115207</xdr:rowOff>
    </xdr:from>
    <xdr:to>
      <xdr:col>41</xdr:col>
      <xdr:colOff>50800</xdr:colOff>
      <xdr:row>34</xdr:row>
      <xdr:rowOff>146558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944507"/>
          <a:ext cx="889000" cy="3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71246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586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141785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6278</xdr:rowOff>
    </xdr:from>
    <xdr:to>
      <xdr:col>55</xdr:col>
      <xdr:colOff>50800</xdr:colOff>
      <xdr:row>37</xdr:row>
      <xdr:rowOff>107878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34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29155</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0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28158</xdr:rowOff>
    </xdr:from>
    <xdr:to>
      <xdr:col>50</xdr:col>
      <xdr:colOff>165100</xdr:colOff>
      <xdr:row>37</xdr:row>
      <xdr:rowOff>129758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7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146285</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14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15748</xdr:rowOff>
    </xdr:from>
    <xdr:to>
      <xdr:col>46</xdr:col>
      <xdr:colOff>38100</xdr:colOff>
      <xdr:row>37</xdr:row>
      <xdr:rowOff>117348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5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133875</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13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64407</xdr:rowOff>
    </xdr:from>
    <xdr:to>
      <xdr:col>41</xdr:col>
      <xdr:colOff>101600</xdr:colOff>
      <xdr:row>34</xdr:row>
      <xdr:rowOff>166007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89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11084</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66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95758</xdr:rowOff>
    </xdr:from>
    <xdr:to>
      <xdr:col>36</xdr:col>
      <xdr:colOff>165100</xdr:colOff>
      <xdr:row>35</xdr:row>
      <xdr:rowOff>25908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92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42435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70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87744</xdr:rowOff>
    </xdr:from>
    <xdr:to>
      <xdr:col>55</xdr:col>
      <xdr:colOff>0</xdr:colOff>
      <xdr:row>57</xdr:row>
      <xdr:rowOff>105702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860394"/>
          <a:ext cx="838200" cy="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166827</xdr:rowOff>
    </xdr:from>
    <xdr:to>
      <xdr:col>50</xdr:col>
      <xdr:colOff>114300</xdr:colOff>
      <xdr:row>57</xdr:row>
      <xdr:rowOff>105702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768027"/>
          <a:ext cx="889000" cy="1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110972</xdr:rowOff>
    </xdr:from>
    <xdr:to>
      <xdr:col>45</xdr:col>
      <xdr:colOff>177800</xdr:colOff>
      <xdr:row>56</xdr:row>
      <xdr:rowOff>166827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712172"/>
          <a:ext cx="889000" cy="55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110972</xdr:rowOff>
    </xdr:from>
    <xdr:to>
      <xdr:col>41</xdr:col>
      <xdr:colOff>50800</xdr:colOff>
      <xdr:row>57</xdr:row>
      <xdr:rowOff>69571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712172"/>
          <a:ext cx="889000" cy="13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45267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81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36944</xdr:rowOff>
    </xdr:from>
    <xdr:to>
      <xdr:col>55</xdr:col>
      <xdr:colOff>50800</xdr:colOff>
      <xdr:row>57</xdr:row>
      <xdr:rowOff>138544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09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15371</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788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54902</xdr:rowOff>
    </xdr:from>
    <xdr:to>
      <xdr:col>50</xdr:col>
      <xdr:colOff>165100</xdr:colOff>
      <xdr:row>57</xdr:row>
      <xdr:rowOff>156502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82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147629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72111" y="9920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116027</xdr:rowOff>
    </xdr:from>
    <xdr:to>
      <xdr:col>46</xdr:col>
      <xdr:colOff>38100</xdr:colOff>
      <xdr:row>57</xdr:row>
      <xdr:rowOff>46177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71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37304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80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60172</xdr:rowOff>
    </xdr:from>
    <xdr:to>
      <xdr:col>41</xdr:col>
      <xdr:colOff>101600</xdr:colOff>
      <xdr:row>56</xdr:row>
      <xdr:rowOff>161772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66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6849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43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18771</xdr:rowOff>
    </xdr:from>
    <xdr:to>
      <xdr:col>36</xdr:col>
      <xdr:colOff>165100</xdr:colOff>
      <xdr:row>57</xdr:row>
      <xdr:rowOff>120371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79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111498</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884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46526</xdr:rowOff>
    </xdr:from>
    <xdr:to>
      <xdr:col>55</xdr:col>
      <xdr:colOff>0</xdr:colOff>
      <xdr:row>78</xdr:row>
      <xdr:rowOff>101017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419626"/>
          <a:ext cx="838200" cy="5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71896</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444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94190</xdr:rowOff>
    </xdr:from>
    <xdr:to>
      <xdr:col>50</xdr:col>
      <xdr:colOff>114300</xdr:colOff>
      <xdr:row>78</xdr:row>
      <xdr:rowOff>101017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467290"/>
          <a:ext cx="889000" cy="6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7605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55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94190</xdr:rowOff>
    </xdr:from>
    <xdr:to>
      <xdr:col>45</xdr:col>
      <xdr:colOff>177800</xdr:colOff>
      <xdr:row>78</xdr:row>
      <xdr:rowOff>119343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67290"/>
          <a:ext cx="889000" cy="2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153585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52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86421</xdr:rowOff>
    </xdr:from>
    <xdr:to>
      <xdr:col>41</xdr:col>
      <xdr:colOff>50800</xdr:colOff>
      <xdr:row>78</xdr:row>
      <xdr:rowOff>119343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59521"/>
          <a:ext cx="889000" cy="32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147981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52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167176</xdr:rowOff>
    </xdr:from>
    <xdr:to>
      <xdr:col>55</xdr:col>
      <xdr:colOff>50800</xdr:colOff>
      <xdr:row>78</xdr:row>
      <xdr:rowOff>97326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6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18603</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2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50217</xdr:rowOff>
    </xdr:from>
    <xdr:to>
      <xdr:col>50</xdr:col>
      <xdr:colOff>165100</xdr:colOff>
      <xdr:row>78</xdr:row>
      <xdr:rowOff>151817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42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168344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19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43390</xdr:rowOff>
    </xdr:from>
    <xdr:to>
      <xdr:col>46</xdr:col>
      <xdr:colOff>38100</xdr:colOff>
      <xdr:row>78</xdr:row>
      <xdr:rowOff>144990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1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161517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1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68543</xdr:rowOff>
    </xdr:from>
    <xdr:to>
      <xdr:col>41</xdr:col>
      <xdr:colOff>101600</xdr:colOff>
      <xdr:row>78</xdr:row>
      <xdr:rowOff>170143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44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161270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53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35621</xdr:rowOff>
    </xdr:from>
    <xdr:to>
      <xdr:col>36</xdr:col>
      <xdr:colOff>165100</xdr:colOff>
      <xdr:row>78</xdr:row>
      <xdr:rowOff>137221</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40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153748</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183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79549</xdr:rowOff>
    </xdr:from>
    <xdr:to>
      <xdr:col>55</xdr:col>
      <xdr:colOff>0</xdr:colOff>
      <xdr:row>97</xdr:row>
      <xdr:rowOff>23296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538749"/>
          <a:ext cx="838200" cy="11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131522</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762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23296</xdr:rowOff>
    </xdr:from>
    <xdr:to>
      <xdr:col>50</xdr:col>
      <xdr:colOff>114300</xdr:colOff>
      <xdr:row>98</xdr:row>
      <xdr:rowOff>48338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653946"/>
          <a:ext cx="889000" cy="19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91389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8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48338</xdr:rowOff>
    </xdr:from>
    <xdr:to>
      <xdr:col>45</xdr:col>
      <xdr:colOff>177800</xdr:colOff>
      <xdr:row>98</xdr:row>
      <xdr:rowOff>90049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850438"/>
          <a:ext cx="889000" cy="4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104177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90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90049</xdr:rowOff>
    </xdr:from>
    <xdr:to>
      <xdr:col>41</xdr:col>
      <xdr:colOff>50800</xdr:colOff>
      <xdr:row>98</xdr:row>
      <xdr:rowOff>96811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892149"/>
          <a:ext cx="889000" cy="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28749</xdr:rowOff>
    </xdr:from>
    <xdr:to>
      <xdr:col>55</xdr:col>
      <xdr:colOff>50800</xdr:colOff>
      <xdr:row>96</xdr:row>
      <xdr:rowOff>130349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487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51626</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33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143946</xdr:rowOff>
    </xdr:from>
    <xdr:to>
      <xdr:col>50</xdr:col>
      <xdr:colOff>165100</xdr:colOff>
      <xdr:row>97</xdr:row>
      <xdr:rowOff>74096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60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90623</xdr:rowOff>
    </xdr:from>
    <xdr:ext cx="59901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39795" y="1637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168988</xdr:rowOff>
    </xdr:from>
    <xdr:to>
      <xdr:col>46</xdr:col>
      <xdr:colOff>38100</xdr:colOff>
      <xdr:row>98</xdr:row>
      <xdr:rowOff>99138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79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115665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57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39249</xdr:rowOff>
    </xdr:from>
    <xdr:to>
      <xdr:col>41</xdr:col>
      <xdr:colOff>101600</xdr:colOff>
      <xdr:row>98</xdr:row>
      <xdr:rowOff>140849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84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131976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93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46011</xdr:rowOff>
    </xdr:from>
    <xdr:to>
      <xdr:col>36</xdr:col>
      <xdr:colOff>165100</xdr:colOff>
      <xdr:row>98</xdr:row>
      <xdr:rowOff>147611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84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138738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94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5593</xdr:rowOff>
    </xdr:from>
    <xdr:to>
      <xdr:col>85</xdr:col>
      <xdr:colOff>127000</xdr:colOff>
      <xdr:row>36</xdr:row>
      <xdr:rowOff>6736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006343"/>
          <a:ext cx="838200" cy="17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163540</xdr:rowOff>
    </xdr:from>
    <xdr:to>
      <xdr:col>81</xdr:col>
      <xdr:colOff>50800</xdr:colOff>
      <xdr:row>36</xdr:row>
      <xdr:rowOff>6736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164290"/>
          <a:ext cx="889000" cy="1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7907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5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163540</xdr:rowOff>
    </xdr:from>
    <xdr:to>
      <xdr:col>76</xdr:col>
      <xdr:colOff>114300</xdr:colOff>
      <xdr:row>36</xdr:row>
      <xdr:rowOff>74353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164290"/>
          <a:ext cx="889000" cy="82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39356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8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74353</xdr:rowOff>
    </xdr:from>
    <xdr:to>
      <xdr:col>71</xdr:col>
      <xdr:colOff>177800</xdr:colOff>
      <xdr:row>36</xdr:row>
      <xdr:rowOff>77308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246553"/>
          <a:ext cx="889000" cy="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14912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129196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0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126243</xdr:rowOff>
    </xdr:from>
    <xdr:to>
      <xdr:col>85</xdr:col>
      <xdr:colOff>177800</xdr:colOff>
      <xdr:row>35</xdr:row>
      <xdr:rowOff>56393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595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149120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127386</xdr:rowOff>
    </xdr:from>
    <xdr:to>
      <xdr:col>81</xdr:col>
      <xdr:colOff>101600</xdr:colOff>
      <xdr:row>36</xdr:row>
      <xdr:rowOff>57536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2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74063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90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112740</xdr:rowOff>
    </xdr:from>
    <xdr:to>
      <xdr:col>76</xdr:col>
      <xdr:colOff>165100</xdr:colOff>
      <xdr:row>36</xdr:row>
      <xdr:rowOff>42890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1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59417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88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23553</xdr:rowOff>
    </xdr:from>
    <xdr:to>
      <xdr:col>72</xdr:col>
      <xdr:colOff>38100</xdr:colOff>
      <xdr:row>36</xdr:row>
      <xdr:rowOff>125153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19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141680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7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26508</xdr:rowOff>
    </xdr:from>
    <xdr:to>
      <xdr:col>67</xdr:col>
      <xdr:colOff>101600</xdr:colOff>
      <xdr:row>36</xdr:row>
      <xdr:rowOff>128108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9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144635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7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73022</xdr:rowOff>
    </xdr:from>
    <xdr:to>
      <xdr:col>85</xdr:col>
      <xdr:colOff>127000</xdr:colOff>
      <xdr:row>56</xdr:row>
      <xdr:rowOff>131891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674222"/>
          <a:ext cx="838200" cy="5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142370</xdr:rowOff>
    </xdr:from>
    <xdr:to>
      <xdr:col>81</xdr:col>
      <xdr:colOff>50800</xdr:colOff>
      <xdr:row>56</xdr:row>
      <xdr:rowOff>131891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572120"/>
          <a:ext cx="889000" cy="16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142370</xdr:rowOff>
    </xdr:from>
    <xdr:to>
      <xdr:col>76</xdr:col>
      <xdr:colOff>114300</xdr:colOff>
      <xdr:row>56</xdr:row>
      <xdr:rowOff>157631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572120"/>
          <a:ext cx="889000" cy="186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33865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0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132805</xdr:rowOff>
    </xdr:from>
    <xdr:to>
      <xdr:col>71</xdr:col>
      <xdr:colOff>177800</xdr:colOff>
      <xdr:row>56</xdr:row>
      <xdr:rowOff>157631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34005"/>
          <a:ext cx="889000" cy="2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36434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22222</xdr:rowOff>
    </xdr:from>
    <xdr:to>
      <xdr:col>85</xdr:col>
      <xdr:colOff>177800</xdr:colOff>
      <xdr:row>56</xdr:row>
      <xdr:rowOff>123822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62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649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0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81091</xdr:rowOff>
    </xdr:from>
    <xdr:to>
      <xdr:col>81</xdr:col>
      <xdr:colOff>101600</xdr:colOff>
      <xdr:row>57</xdr:row>
      <xdr:rowOff>11241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8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2368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7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91570</xdr:rowOff>
    </xdr:from>
    <xdr:to>
      <xdr:col>76</xdr:col>
      <xdr:colOff>165100</xdr:colOff>
      <xdr:row>56</xdr:row>
      <xdr:rowOff>21720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52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38247</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29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106831</xdr:rowOff>
    </xdr:from>
    <xdr:to>
      <xdr:col>72</xdr:col>
      <xdr:colOff>38100</xdr:colOff>
      <xdr:row>57</xdr:row>
      <xdr:rowOff>36981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0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53508</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8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82005</xdr:rowOff>
    </xdr:from>
    <xdr:to>
      <xdr:col>67</xdr:col>
      <xdr:colOff>101600</xdr:colOff>
      <xdr:row>57</xdr:row>
      <xdr:rowOff>12155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8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3282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77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130831</xdr:rowOff>
    </xdr:from>
    <xdr:to>
      <xdr:col>85</xdr:col>
      <xdr:colOff>127000</xdr:colOff>
      <xdr:row>78</xdr:row>
      <xdr:rowOff>137666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503931"/>
          <a:ext cx="8382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137666</xdr:rowOff>
    </xdr:from>
    <xdr:to>
      <xdr:col>81</xdr:col>
      <xdr:colOff>50800</xdr:colOff>
      <xdr:row>78</xdr:row>
      <xdr:rowOff>139174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510766"/>
          <a:ext cx="8890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138968</xdr:rowOff>
    </xdr:from>
    <xdr:to>
      <xdr:col>76</xdr:col>
      <xdr:colOff>114300</xdr:colOff>
      <xdr:row>78</xdr:row>
      <xdr:rowOff>139174</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12068"/>
          <a:ext cx="8890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137666</xdr:rowOff>
    </xdr:from>
    <xdr:to>
      <xdr:col>71</xdr:col>
      <xdr:colOff>177800</xdr:colOff>
      <xdr:row>78</xdr:row>
      <xdr:rowOff>138968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510766"/>
          <a:ext cx="889000" cy="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80031</xdr:rowOff>
    </xdr:from>
    <xdr:to>
      <xdr:col>85</xdr:col>
      <xdr:colOff>177800</xdr:colOff>
      <xdr:row>79</xdr:row>
      <xdr:rowOff>10181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5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6223</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79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86866</xdr:rowOff>
    </xdr:from>
    <xdr:to>
      <xdr:col>81</xdr:col>
      <xdr:colOff>101600</xdr:colOff>
      <xdr:row>79</xdr:row>
      <xdr:rowOff>17016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5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8143</xdr:rowOff>
    </xdr:from>
    <xdr:ext cx="313932"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324333" y="135526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88374</xdr:rowOff>
    </xdr:from>
    <xdr:to>
      <xdr:col>76</xdr:col>
      <xdr:colOff>165100</xdr:colOff>
      <xdr:row>79</xdr:row>
      <xdr:rowOff>18524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9651</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35333" y="135542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88168</xdr:rowOff>
    </xdr:from>
    <xdr:to>
      <xdr:col>72</xdr:col>
      <xdr:colOff>38100</xdr:colOff>
      <xdr:row>79</xdr:row>
      <xdr:rowOff>18318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6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9445</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46333" y="13553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86866</xdr:rowOff>
    </xdr:from>
    <xdr:to>
      <xdr:col>67</xdr:col>
      <xdr:colOff>101600</xdr:colOff>
      <xdr:row>79</xdr:row>
      <xdr:rowOff>17016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5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8143</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57333" y="135526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138009</xdr:rowOff>
    </xdr:from>
    <xdr:to>
      <xdr:col>85</xdr:col>
      <xdr:colOff>127000</xdr:colOff>
      <xdr:row>96</xdr:row>
      <xdr:rowOff>148630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597209"/>
          <a:ext cx="838200" cy="1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119781</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7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128312</xdr:rowOff>
    </xdr:from>
    <xdr:to>
      <xdr:col>81</xdr:col>
      <xdr:colOff>50800</xdr:colOff>
      <xdr:row>96</xdr:row>
      <xdr:rowOff>148630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4592300" y="16587512"/>
          <a:ext cx="889000" cy="2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58115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8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128312</xdr:rowOff>
    </xdr:from>
    <xdr:to>
      <xdr:col>76</xdr:col>
      <xdr:colOff>114300</xdr:colOff>
      <xdr:row>96</xdr:row>
      <xdr:rowOff>129400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58751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64465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129400</xdr:rowOff>
    </xdr:from>
    <xdr:to>
      <xdr:col>71</xdr:col>
      <xdr:colOff>177800</xdr:colOff>
      <xdr:row>96</xdr:row>
      <xdr:rowOff>146896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88600"/>
          <a:ext cx="889000" cy="1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79667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7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88363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71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87209</xdr:rowOff>
    </xdr:from>
    <xdr:to>
      <xdr:col>85</xdr:col>
      <xdr:colOff>177800</xdr:colOff>
      <xdr:row>97</xdr:row>
      <xdr:rowOff>17359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54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110086</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39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97830</xdr:rowOff>
    </xdr:from>
    <xdr:to>
      <xdr:col>81</xdr:col>
      <xdr:colOff>101600</xdr:colOff>
      <xdr:row>97</xdr:row>
      <xdr:rowOff>27980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55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44507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33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77512</xdr:rowOff>
    </xdr:from>
    <xdr:to>
      <xdr:col>76</xdr:col>
      <xdr:colOff>165100</xdr:colOff>
      <xdr:row>97</xdr:row>
      <xdr:rowOff>7662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53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24189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31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78600</xdr:rowOff>
    </xdr:from>
    <xdr:to>
      <xdr:col>72</xdr:col>
      <xdr:colOff>38100</xdr:colOff>
      <xdr:row>97</xdr:row>
      <xdr:rowOff>8750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3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25277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31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96096</xdr:rowOff>
    </xdr:from>
    <xdr:to>
      <xdr:col>67</xdr:col>
      <xdr:colOff>101600</xdr:colOff>
      <xdr:row>97</xdr:row>
      <xdr:rowOff>26246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5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42773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33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香川県平均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総務費が増加（＋</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61,756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円）しているのは、令和５年度決算剰余金の一部を減債基金に積み立てたこと及びふるさと納税寄付額が大幅に増加したことによるものである。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土木費が増加（＋</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35,275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円）しているのは、坂手港において観光拠点となるポートターミナルの新設を行ったことが主な要因である。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消防費が増加（＋</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10,570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円）しているのは、町防災行政無線（同報系）の再整備工事に着手したことによるものである。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公債費の住民一人当たりのコストは微増（＋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円）となっており、類似団体平均を上回っており、大型事業に係る元金償還も開始されることから今後も増加する見込みである。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香川県小豆島町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については、中期的な見通しのもとに、決算剰余金を積立てるとともに、最低水準の取崩しに努めている。令和６年度は、適切な財源確保と歳出の精査により、取崩しを回避している。なお、令和５年度決算剰余金については、今後の大型事業に係る償還財源の確保対策として減債基金に積立を行っている。</a:t>
          </a:r>
          <a:endPar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単年度収支については、大型事業の着手や物価高騰による経常経費の増加によりマイナスに転じているが、適切な財源確保や事務事業の見直し・統廃合など歳出の合理化等を推進することで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香川県小豆島町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一般会計は、令和５年度において前年度繰越金が大きく増加したことなどに伴い実質収支額が増加していたことから、令和６年度においては相対的に標準財政規模比が減少している。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国民健康保険事業特別会計は、平成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年度から後期高齢者医療制度が開始されたことや人口減少などの影響により被保険者の減少傾向が続いている状況である。また、合併以降保険料率を改正しておらず、収支状況が悪化していたことから平成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保険料率を改正し、その後も段階的に改正を行っているが、本町の医療費の特殊要件として、精神病院があること、被保険者のうち低所得者が多いなど担税能力が低い状況であることから、保険料率の改正がそのまま赤字解消にはつながらないため、健康づくりなどといった施策を強く進めていく必要が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14270340</v>
      </c>
      <c r="BO4" s="371"/>
      <c r="BP4" s="371"/>
      <c r="BQ4" s="371"/>
      <c r="BR4" s="371"/>
      <c r="BS4" s="371"/>
      <c r="BT4" s="371"/>
      <c r="BU4" s="372"/>
      <c r="BV4" s="370">
        <v>12966086</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17.8</v>
      </c>
      <c r="CU4" s="377"/>
      <c r="CV4" s="377"/>
      <c r="CW4" s="377"/>
      <c r="CX4" s="377"/>
      <c r="CY4" s="377"/>
      <c r="CZ4" s="377"/>
      <c r="DA4" s="378"/>
      <c r="DB4" s="376">
        <v>21.2</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13021422</v>
      </c>
      <c r="BO5" s="408"/>
      <c r="BP5" s="408"/>
      <c r="BQ5" s="408"/>
      <c r="BR5" s="408"/>
      <c r="BS5" s="408"/>
      <c r="BT5" s="408"/>
      <c r="BU5" s="409"/>
      <c r="BV5" s="407">
        <v>11536809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90.2</v>
      </c>
      <c r="CU5" s="405"/>
      <c r="CV5" s="405"/>
      <c r="CW5" s="405"/>
      <c r="CX5" s="405"/>
      <c r="CY5" s="405"/>
      <c r="CZ5" s="405"/>
      <c r="DA5" s="406"/>
      <c r="DB5" s="404">
        <v>90.6</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1248918</v>
      </c>
      <c r="BO6" s="408"/>
      <c r="BP6" s="408"/>
      <c r="BQ6" s="408"/>
      <c r="BR6" s="408"/>
      <c r="BS6" s="408"/>
      <c r="BT6" s="408"/>
      <c r="BU6" s="409"/>
      <c r="BV6" s="407">
        <v>1429277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90.2</v>
      </c>
      <c r="CU6" s="445"/>
      <c r="CV6" s="445"/>
      <c r="CW6" s="445"/>
      <c r="CX6" s="445"/>
      <c r="CY6" s="445"/>
      <c r="CZ6" s="445"/>
      <c r="DA6" s="446"/>
      <c r="DB6" s="444">
        <v>90.6</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202684</v>
      </c>
      <c r="BO7" s="408"/>
      <c r="BP7" s="408"/>
      <c r="BQ7" s="408"/>
      <c r="BR7" s="408"/>
      <c r="BS7" s="408"/>
      <c r="BT7" s="408"/>
      <c r="BU7" s="409"/>
      <c r="BV7" s="407">
        <v>213392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5868105</v>
      </c>
      <c r="CU7" s="408"/>
      <c r="CV7" s="408"/>
      <c r="CW7" s="408"/>
      <c r="CX7" s="408"/>
      <c r="CY7" s="408"/>
      <c r="CZ7" s="408"/>
      <c r="DA7" s="409"/>
      <c r="DB7" s="407">
        <v>5734899</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1046234</v>
      </c>
      <c r="BO8" s="408"/>
      <c r="BP8" s="408"/>
      <c r="BQ8" s="408"/>
      <c r="BR8" s="408"/>
      <c r="BS8" s="408"/>
      <c r="BT8" s="408"/>
      <c r="BU8" s="409"/>
      <c r="BV8" s="407">
        <v>1215885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0.28999999999999998</v>
      </c>
      <c r="CU8" s="448"/>
      <c r="CV8" s="448"/>
      <c r="CW8" s="448"/>
      <c r="CX8" s="448"/>
      <c r="CY8" s="448"/>
      <c r="CZ8" s="448"/>
      <c r="DA8" s="449"/>
      <c r="DB8" s="447">
        <v>0.28999999999999998</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13870</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-169651</v>
      </c>
      <c r="BO9" s="408"/>
      <c r="BP9" s="408"/>
      <c r="BQ9" s="408"/>
      <c r="BR9" s="408"/>
      <c r="BS9" s="408"/>
      <c r="BT9" s="408"/>
      <c r="BU9" s="409"/>
      <c r="BV9" s="407">
        <v>213197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v>
      </c>
      <c r="CU9" s="405"/>
      <c r="CV9" s="405"/>
      <c r="CW9" s="405"/>
      <c r="CX9" s="405"/>
      <c r="CY9" s="405"/>
      <c r="CZ9" s="405"/>
      <c r="DA9" s="406"/>
      <c r="DB9" s="404">
        <v>12.1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14862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1913</v>
      </c>
      <c r="BO10" s="408"/>
      <c r="BP10" s="408"/>
      <c r="BQ10" s="408"/>
      <c r="BR10" s="408"/>
      <c r="BS10" s="408"/>
      <c r="BT10" s="408"/>
      <c r="BU10" s="409"/>
      <c r="BV10" s="407">
        <v>1897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13057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12830</v>
      </c>
      <c r="S13" s="492"/>
      <c r="T13" s="492"/>
      <c r="U13" s="492"/>
      <c r="V13" s="493"/>
      <c r="W13" s="423" t="s">
        <v>131</v>
      </c>
      <c r="X13" s="424"/>
      <c r="Y13" s="424"/>
      <c r="Z13" s="424"/>
      <c r="AA13" s="424"/>
      <c r="AB13" s="414"/>
      <c r="AC13" s="458">
        <v>376</v>
      </c>
      <c r="AD13" s="459"/>
      <c r="AE13" s="459"/>
      <c r="AF13" s="459"/>
      <c r="AG13" s="501"/>
      <c r="AH13" s="458">
        <v>364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-167738</v>
      </c>
      <c r="BO13" s="408"/>
      <c r="BP13" s="408"/>
      <c r="BQ13" s="408"/>
      <c r="BR13" s="408"/>
      <c r="BS13" s="408"/>
      <c r="BT13" s="408"/>
      <c r="BU13" s="409"/>
      <c r="BV13" s="407">
        <v>215094</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5.4</v>
      </c>
      <c r="CU13" s="405"/>
      <c r="CV13" s="405"/>
      <c r="CW13" s="405"/>
      <c r="CX13" s="405"/>
      <c r="CY13" s="405"/>
      <c r="CZ13" s="405"/>
      <c r="DA13" s="406"/>
      <c r="DB13" s="404">
        <v>5.8</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13337</v>
      </c>
      <c r="S14" s="492"/>
      <c r="T14" s="492"/>
      <c r="U14" s="492"/>
      <c r="V14" s="493"/>
      <c r="W14" s="397"/>
      <c r="X14" s="398"/>
      <c r="Y14" s="398"/>
      <c r="Z14" s="398"/>
      <c r="AA14" s="398"/>
      <c r="AB14" s="387"/>
      <c r="AC14" s="494">
        <v>5.9</v>
      </c>
      <c r="AD14" s="495"/>
      <c r="AE14" s="495"/>
      <c r="AF14" s="495"/>
      <c r="AG14" s="496"/>
      <c r="AH14" s="494">
        <v>5.5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13145</v>
      </c>
      <c r="S15" s="492"/>
      <c r="T15" s="492"/>
      <c r="U15" s="492"/>
      <c r="V15" s="493"/>
      <c r="W15" s="423" t="s">
        <v>137</v>
      </c>
      <c r="X15" s="424"/>
      <c r="Y15" s="424"/>
      <c r="Z15" s="424"/>
      <c r="AA15" s="424"/>
      <c r="AB15" s="414"/>
      <c r="AC15" s="458">
        <v>1964</v>
      </c>
      <c r="AD15" s="459"/>
      <c r="AE15" s="459"/>
      <c r="AF15" s="459"/>
      <c r="AG15" s="501"/>
      <c r="AH15" s="458">
        <v>2190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1558188</v>
      </c>
      <c r="BO15" s="371"/>
      <c r="BP15" s="371"/>
      <c r="BQ15" s="371"/>
      <c r="BR15" s="371"/>
      <c r="BS15" s="371"/>
      <c r="BT15" s="371"/>
      <c r="BU15" s="372"/>
      <c r="BV15" s="370">
        <v>1560983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30.9</v>
      </c>
      <c r="AD16" s="495"/>
      <c r="AE16" s="495"/>
      <c r="AF16" s="495"/>
      <c r="AG16" s="496"/>
      <c r="AH16" s="494">
        <v>33.1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5460977</v>
      </c>
      <c r="BO16" s="408"/>
      <c r="BP16" s="408"/>
      <c r="BQ16" s="408"/>
      <c r="BR16" s="408"/>
      <c r="BS16" s="408"/>
      <c r="BT16" s="408"/>
      <c r="BU16" s="409"/>
      <c r="BV16" s="407">
        <v>5313249</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4007</v>
      </c>
      <c r="AD17" s="459"/>
      <c r="AE17" s="459"/>
      <c r="AF17" s="459"/>
      <c r="AG17" s="501"/>
      <c r="AH17" s="458">
        <v>4069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1952649</v>
      </c>
      <c r="BO17" s="408"/>
      <c r="BP17" s="408"/>
      <c r="BQ17" s="408"/>
      <c r="BR17" s="408"/>
      <c r="BS17" s="408"/>
      <c r="BT17" s="408"/>
      <c r="BU17" s="409"/>
      <c r="BV17" s="407">
        <v>1955105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95.59</v>
      </c>
      <c r="M18" s="531"/>
      <c r="N18" s="531"/>
      <c r="O18" s="531"/>
      <c r="P18" s="531"/>
      <c r="Q18" s="531"/>
      <c r="R18" s="532"/>
      <c r="S18" s="532"/>
      <c r="T18" s="532"/>
      <c r="U18" s="532"/>
      <c r="V18" s="533"/>
      <c r="W18" s="425"/>
      <c r="X18" s="426"/>
      <c r="Y18" s="426"/>
      <c r="Z18" s="426"/>
      <c r="AA18" s="426"/>
      <c r="AB18" s="417"/>
      <c r="AC18" s="534">
        <v>63.1</v>
      </c>
      <c r="AD18" s="535"/>
      <c r="AE18" s="535"/>
      <c r="AF18" s="535"/>
      <c r="AG18" s="536"/>
      <c r="AH18" s="534">
        <v>61.4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5372818</v>
      </c>
      <c r="BO18" s="408"/>
      <c r="BP18" s="408"/>
      <c r="BQ18" s="408"/>
      <c r="BR18" s="408"/>
      <c r="BS18" s="408"/>
      <c r="BT18" s="408"/>
      <c r="BU18" s="409"/>
      <c r="BV18" s="407">
        <v>5204237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145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8217415</v>
      </c>
      <c r="BO19" s="408"/>
      <c r="BP19" s="408"/>
      <c r="BQ19" s="408"/>
      <c r="BR19" s="408"/>
      <c r="BS19" s="408"/>
      <c r="BT19" s="408"/>
      <c r="BU19" s="409"/>
      <c r="BV19" s="407">
        <v>8074552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6160</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10000122</v>
      </c>
      <c r="BO22" s="371"/>
      <c r="BP22" s="371"/>
      <c r="BQ22" s="371"/>
      <c r="BR22" s="371"/>
      <c r="BS22" s="371"/>
      <c r="BT22" s="371"/>
      <c r="BU22" s="372"/>
      <c r="BV22" s="370">
        <v>9633699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9245494</v>
      </c>
      <c r="BO23" s="408"/>
      <c r="BP23" s="408"/>
      <c r="BQ23" s="408"/>
      <c r="BR23" s="408"/>
      <c r="BS23" s="408"/>
      <c r="BT23" s="408"/>
      <c r="BU23" s="409"/>
      <c r="BV23" s="407">
        <v>8708813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7590</v>
      </c>
      <c r="R24" s="459"/>
      <c r="S24" s="459"/>
      <c r="T24" s="459"/>
      <c r="U24" s="459"/>
      <c r="V24" s="501"/>
      <c r="W24" s="553"/>
      <c r="X24" s="554"/>
      <c r="Y24" s="555"/>
      <c r="Z24" s="457" t="s">
        <v>162</v>
      </c>
      <c r="AA24" s="437"/>
      <c r="AB24" s="437"/>
      <c r="AC24" s="437"/>
      <c r="AD24" s="437"/>
      <c r="AE24" s="437"/>
      <c r="AF24" s="437"/>
      <c r="AG24" s="438"/>
      <c r="AH24" s="458">
        <v>143</v>
      </c>
      <c r="AI24" s="459"/>
      <c r="AJ24" s="459"/>
      <c r="AK24" s="459"/>
      <c r="AL24" s="501"/>
      <c r="AM24" s="458">
        <v>434148</v>
      </c>
      <c r="AN24" s="459"/>
      <c r="AO24" s="459"/>
      <c r="AP24" s="459"/>
      <c r="AQ24" s="459"/>
      <c r="AR24" s="501"/>
      <c r="AS24" s="458">
        <v>3036</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9846967</v>
      </c>
      <c r="BO24" s="408"/>
      <c r="BP24" s="408"/>
      <c r="BQ24" s="408"/>
      <c r="BR24" s="408"/>
      <c r="BS24" s="408"/>
      <c r="BT24" s="408"/>
      <c r="BU24" s="409"/>
      <c r="BV24" s="407">
        <v>9394971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2</v>
      </c>
      <c r="M25" s="459"/>
      <c r="N25" s="459"/>
      <c r="O25" s="459"/>
      <c r="P25" s="501"/>
      <c r="Q25" s="458">
        <v>5700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740304</v>
      </c>
      <c r="BO25" s="371"/>
      <c r="BP25" s="371"/>
      <c r="BQ25" s="371"/>
      <c r="BR25" s="371"/>
      <c r="BS25" s="371"/>
      <c r="BT25" s="371"/>
      <c r="BU25" s="372"/>
      <c r="BV25" s="370">
        <v>144400</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5250</v>
      </c>
      <c r="R26" s="459"/>
      <c r="S26" s="459"/>
      <c r="T26" s="459"/>
      <c r="U26" s="459"/>
      <c r="V26" s="501"/>
      <c r="W26" s="553"/>
      <c r="X26" s="554"/>
      <c r="Y26" s="555"/>
      <c r="Z26" s="457" t="s">
        <v>168</v>
      </c>
      <c r="AA26" s="559"/>
      <c r="AB26" s="559"/>
      <c r="AC26" s="559"/>
      <c r="AD26" s="559"/>
      <c r="AE26" s="559"/>
      <c r="AF26" s="559"/>
      <c r="AG26" s="560"/>
      <c r="AH26" s="458">
        <v>5</v>
      </c>
      <c r="AI26" s="459"/>
      <c r="AJ26" s="459"/>
      <c r="AK26" s="459"/>
      <c r="AL26" s="501"/>
      <c r="AM26" s="458">
        <v>14320</v>
      </c>
      <c r="AN26" s="459"/>
      <c r="AO26" s="459"/>
      <c r="AP26" s="459"/>
      <c r="AQ26" s="459"/>
      <c r="AR26" s="501"/>
      <c r="AS26" s="458">
        <v>2864</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3450</v>
      </c>
      <c r="R27" s="459"/>
      <c r="S27" s="459"/>
      <c r="T27" s="459"/>
      <c r="U27" s="459"/>
      <c r="V27" s="501"/>
      <c r="W27" s="553"/>
      <c r="X27" s="554"/>
      <c r="Y27" s="555"/>
      <c r="Z27" s="457" t="s">
        <v>171</v>
      </c>
      <c r="AA27" s="437"/>
      <c r="AB27" s="437"/>
      <c r="AC27" s="437"/>
      <c r="AD27" s="437"/>
      <c r="AE27" s="437"/>
      <c r="AF27" s="437"/>
      <c r="AG27" s="438"/>
      <c r="AH27" s="458">
        <v>12</v>
      </c>
      <c r="AI27" s="459"/>
      <c r="AJ27" s="459"/>
      <c r="AK27" s="459"/>
      <c r="AL27" s="501"/>
      <c r="AM27" s="458">
        <v>38140</v>
      </c>
      <c r="AN27" s="459"/>
      <c r="AO27" s="459"/>
      <c r="AP27" s="459"/>
      <c r="AQ27" s="459"/>
      <c r="AR27" s="501"/>
      <c r="AS27" s="458">
        <v>3178</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2800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2399400</v>
      </c>
      <c r="BO28" s="371"/>
      <c r="BP28" s="371"/>
      <c r="BQ28" s="371"/>
      <c r="BR28" s="371"/>
      <c r="BS28" s="371"/>
      <c r="BT28" s="371"/>
      <c r="BU28" s="372"/>
      <c r="BV28" s="370">
        <v>2397487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12</v>
      </c>
      <c r="M29" s="459"/>
      <c r="N29" s="459"/>
      <c r="O29" s="459"/>
      <c r="P29" s="501"/>
      <c r="Q29" s="458">
        <v>2700</v>
      </c>
      <c r="R29" s="459"/>
      <c r="S29" s="459"/>
      <c r="T29" s="459"/>
      <c r="U29" s="459"/>
      <c r="V29" s="501"/>
      <c r="W29" s="556"/>
      <c r="X29" s="557"/>
      <c r="Y29" s="558"/>
      <c r="Z29" s="457" t="s">
        <v>177</v>
      </c>
      <c r="AA29" s="437"/>
      <c r="AB29" s="437"/>
      <c r="AC29" s="437"/>
      <c r="AD29" s="437"/>
      <c r="AE29" s="437"/>
      <c r="AF29" s="437"/>
      <c r="AG29" s="438"/>
      <c r="AH29" s="458">
        <v>155</v>
      </c>
      <c r="AI29" s="459"/>
      <c r="AJ29" s="459"/>
      <c r="AK29" s="459"/>
      <c r="AL29" s="501"/>
      <c r="AM29" s="458">
        <v>472288</v>
      </c>
      <c r="AN29" s="459"/>
      <c r="AO29" s="459"/>
      <c r="AP29" s="459"/>
      <c r="AQ29" s="459"/>
      <c r="AR29" s="501"/>
      <c r="AS29" s="458">
        <v>3047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2807492</v>
      </c>
      <c r="BO29" s="408"/>
      <c r="BP29" s="408"/>
      <c r="BQ29" s="408"/>
      <c r="BR29" s="408"/>
      <c r="BS29" s="408"/>
      <c r="BT29" s="408"/>
      <c r="BU29" s="409"/>
      <c r="BV29" s="407">
        <v>2203955</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95.1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3084519</v>
      </c>
      <c r="BO30" s="527"/>
      <c r="BP30" s="527"/>
      <c r="BQ30" s="527"/>
      <c r="BR30" s="527"/>
      <c r="BS30" s="527"/>
      <c r="BT30" s="527"/>
      <c r="BU30" s="528"/>
      <c r="BV30" s="526">
        <v>3088473</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IF('各会計、関係団体の財政状況及び健全化判断比率'!B33="","",'各会計、関係団体の財政状況及び健全化判断比率'!B33)</f>
        <v>介護保険施設事業会計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小豆地区広域行政事務組合（一般会計）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（一財）小豆島オリーブ公園</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後期高齢者医療事業特別会計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小豆地区広域行政事務組合（介護サービス事業）</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（一財）岬の分教場保存会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伝法川防災溜池事業組合</v>
      </c>
      <c r="BZ36" s="598"/>
      <c r="CA36" s="598"/>
      <c r="CB36" s="598"/>
      <c r="CC36" s="598"/>
      <c r="CD36" s="598"/>
      <c r="CE36" s="598"/>
      <c r="CF36" s="598"/>
      <c r="CG36" s="598"/>
      <c r="CH36" s="598"/>
      <c r="CI36" s="598"/>
      <c r="CJ36" s="598"/>
      <c r="CK36" s="598"/>
      <c r="CL36" s="598"/>
      <c r="CM36" s="598"/>
      <c r="CN36" s="169"/>
      <c r="CO36" s="597">
        <f t="shared" si="3"/>
        <v>19</v>
      </c>
      <c r="CP36" s="597"/>
      <c r="CQ36" s="598" t="str">
        <f>IF('各会計、関係団体の財政状況及び健全化判断比率'!BS9="","",'各会計、関係団体の財政状況及び健全化判断比率'!BS9)</f>
        <v>（一財）小豆島ふるさと村</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介護サービス事業特別会計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香川県市町総合事務組合</v>
      </c>
      <c r="BZ37" s="598"/>
      <c r="CA37" s="598"/>
      <c r="CB37" s="598"/>
      <c r="CC37" s="598"/>
      <c r="CD37" s="598"/>
      <c r="CE37" s="598"/>
      <c r="CF37" s="598"/>
      <c r="CG37" s="598"/>
      <c r="CH37" s="598"/>
      <c r="CI37" s="598"/>
      <c r="CJ37" s="598"/>
      <c r="CK37" s="598"/>
      <c r="CL37" s="598"/>
      <c r="CM37" s="598"/>
      <c r="CN37" s="169"/>
      <c r="CO37" s="597">
        <f t="shared" si="3"/>
        <v>20</v>
      </c>
      <c r="CP37" s="597"/>
      <c r="CQ37" s="598" t="str">
        <f>IF('各会計、関係団体の財政状況及び健全化判断比率'!BS10="","",'各会計、関係団体の財政状況及び健全化判断比率'!BS10)</f>
        <v>小豆島オリーブバス（株）</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6</v>
      </c>
      <c r="V38" s="597"/>
      <c r="W38" s="598" t="str">
        <f>IF('各会計、関係団体の財政状況及び健全化判断比率'!B32="","",'各会計、関係団体の財政状況及び健全化判断比率'!B32)</f>
        <v>介護予防支援事業特別会計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香川県後期高齢者医療広域連合（一般会計）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香川県後期高齢者医療広域連合（後期高齢者医療事業）</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小豆島中央病院企業団</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香川県広域水道企業団（水道事業）</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香川県広域水道企業団（工業用水道事業）</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QXYzpyTHLmbWe17qhymMeUq0XkF8nUVac278y2Rq8eKBCltdgjAVQypDBK2es/1Cjb08XNevEVg4MFnwlpIprg==" saltValue="Uqaf12LS29RgL4YQgCrt5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531</v>
      </c>
      <c r="D34" s="1151"/>
      <c r="E34" s="1152"/>
      <c r="F34" s="32">
        <v>7.26</v>
      </c>
      <c r="G34" s="33">
        <v>14.19</v>
      </c>
      <c r="H34" s="33">
        <v>17.239999999999998</v>
      </c>
      <c r="I34" s="33">
        <v>21.2</v>
      </c>
      <c r="J34" s="34">
        <v>17.82</v>
      </c>
      <c r="K34" s="22"/>
      <c r="L34" s="22"/>
      <c r="M34" s="22"/>
      <c r="N34" s="22"/>
      <c r="O34" s="22"/>
      <c r="P34" s="22"/>
    </row>
    <row r="35" spans="1:16" ht="39" customHeight="1" x14ac:dyDescent="0.15">
      <c r="A35" s="22"/>
      <c r="B35" s="35"/>
      <c r="C35" s="1145" t="s">
        <v>532</v>
      </c>
      <c r="D35" s="1146"/>
      <c r="E35" s="1147"/>
      <c r="F35" s="36">
        <v>2.2000000000000002</v>
      </c>
      <c r="G35" s="37">
        <v>1.77</v>
      </c>
      <c r="H35" s="37">
        <v>2.04</v>
      </c>
      <c r="I35" s="37">
        <v>2.41</v>
      </c>
      <c r="J35" s="38">
        <v>2.27</v>
      </c>
      <c r="K35" s="22"/>
      <c r="L35" s="22"/>
      <c r="M35" s="22"/>
      <c r="N35" s="22"/>
      <c r="O35" s="22"/>
      <c r="P35" s="22"/>
    </row>
    <row r="36" spans="1:16" ht="39" customHeight="1" x14ac:dyDescent="0.15">
      <c r="A36" s="22"/>
      <c r="B36" s="35"/>
      <c r="C36" s="1145" t="s">
        <v>533</v>
      </c>
      <c r="D36" s="1146"/>
      <c r="E36" s="1147"/>
      <c r="F36" s="36">
        <v>0.87</v>
      </c>
      <c r="G36" s="37">
        <v>1.52</v>
      </c>
      <c r="H36" s="37">
        <v>1.3</v>
      </c>
      <c r="I36" s="37">
        <v>0.87</v>
      </c>
      <c r="J36" s="38">
        <v>0.53</v>
      </c>
      <c r="K36" s="22"/>
      <c r="L36" s="22"/>
      <c r="M36" s="22"/>
      <c r="N36" s="22"/>
      <c r="O36" s="22"/>
      <c r="P36" s="22"/>
    </row>
    <row r="37" spans="1:16" ht="39" customHeight="1" x14ac:dyDescent="0.15">
      <c r="A37" s="22"/>
      <c r="B37" s="35"/>
      <c r="C37" s="1145" t="s">
        <v>534</v>
      </c>
      <c r="D37" s="1146"/>
      <c r="E37" s="1147"/>
      <c r="F37" s="36">
        <v>0.96</v>
      </c>
      <c r="G37" s="37">
        <v>1.19</v>
      </c>
      <c r="H37" s="37">
        <v>1.19</v>
      </c>
      <c r="I37" s="37">
        <v>0.93</v>
      </c>
      <c r="J37" s="38">
        <v>0.44</v>
      </c>
      <c r="K37" s="22"/>
      <c r="L37" s="22"/>
      <c r="M37" s="22"/>
      <c r="N37" s="22"/>
      <c r="O37" s="22"/>
      <c r="P37" s="22"/>
    </row>
    <row r="38" spans="1:16" ht="39" customHeight="1" x14ac:dyDescent="0.15">
      <c r="A38" s="22"/>
      <c r="B38" s="35"/>
      <c r="C38" s="1145" t="s">
        <v>535</v>
      </c>
      <c r="D38" s="1146"/>
      <c r="E38" s="1147"/>
      <c r="F38" s="36">
        <v>0.02</v>
      </c>
      <c r="G38" s="37">
        <v>0</v>
      </c>
      <c r="H38" s="37">
        <v>0.1</v>
      </c>
      <c r="I38" s="37">
        <v>0.18</v>
      </c>
      <c r="J38" s="38">
        <v>0.2</v>
      </c>
      <c r="K38" s="22"/>
      <c r="L38" s="22"/>
      <c r="M38" s="22"/>
      <c r="N38" s="22"/>
      <c r="O38" s="22"/>
      <c r="P38" s="22"/>
    </row>
    <row r="39" spans="1:16" ht="39" customHeight="1" x14ac:dyDescent="0.15">
      <c r="A39" s="22"/>
      <c r="B39" s="35"/>
      <c r="C39" s="1145" t="s">
        <v>536</v>
      </c>
      <c r="D39" s="1146"/>
      <c r="E39" s="1147"/>
      <c r="F39" s="36">
        <v>0.06</v>
      </c>
      <c r="G39" s="37">
        <v>0.04</v>
      </c>
      <c r="H39" s="37">
        <v>0.03</v>
      </c>
      <c r="I39" s="37">
        <v>0.03</v>
      </c>
      <c r="J39" s="38">
        <v>0.03</v>
      </c>
      <c r="K39" s="22"/>
      <c r="L39" s="22"/>
      <c r="M39" s="22"/>
      <c r="N39" s="22"/>
      <c r="O39" s="22"/>
      <c r="P39" s="22"/>
    </row>
    <row r="40" spans="1:16" ht="39" customHeight="1" x14ac:dyDescent="0.15">
      <c r="A40" s="22"/>
      <c r="B40" s="35"/>
      <c r="C40" s="1145" t="s">
        <v>537</v>
      </c>
      <c r="D40" s="1146"/>
      <c r="E40" s="1147"/>
      <c r="F40" s="36">
        <v>0</v>
      </c>
      <c r="G40" s="37">
        <v>0</v>
      </c>
      <c r="H40" s="37">
        <v>0</v>
      </c>
      <c r="I40" s="37">
        <v>0</v>
      </c>
      <c r="J40" s="38">
        <v>0</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538</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539</v>
      </c>
      <c r="D43" s="1149"/>
      <c r="E43" s="1150"/>
      <c r="F43" s="41" t="s">
        <v>487</v>
      </c>
      <c r="G43" s="42" t="s">
        <v>487</v>
      </c>
      <c r="H43" s="42" t="s">
        <v>487</v>
      </c>
      <c r="I43" s="42" t="s">
        <v>487</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8hEud1ukTdrhFt7RGmKOnTbTgRt+dMPFbHi59wQsKwtXb/Q2a34pqE5JabekJMGkec0VHRpjxs2RLBV0Jwzvg==" saltValue="m1o8XTsa0RQ7CTVkxue8v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1327</v>
      </c>
      <c r="L45" s="60">
        <v>1347</v>
      </c>
      <c r="M45" s="60">
        <v>1320</v>
      </c>
      <c r="N45" s="60">
        <v>1231</v>
      </c>
      <c r="O45" s="61">
        <v>1235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487</v>
      </c>
      <c r="L46" s="64" t="s">
        <v>487</v>
      </c>
      <c r="M46" s="64" t="s">
        <v>487</v>
      </c>
      <c r="N46" s="64" t="s">
        <v>487</v>
      </c>
      <c r="O46" s="65" t="s">
        <v>487</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487</v>
      </c>
      <c r="L47" s="64" t="s">
        <v>487</v>
      </c>
      <c r="M47" s="64" t="s">
        <v>487</v>
      </c>
      <c r="N47" s="64" t="s">
        <v>487</v>
      </c>
      <c r="O47" s="65" t="s">
        <v>487</v>
      </c>
      <c r="P47" s="48"/>
      <c r="Q47" s="48"/>
      <c r="R47" s="48"/>
      <c r="S47" s="48"/>
      <c r="T47" s="48"/>
      <c r="U47" s="48"/>
    </row>
    <row r="48" spans="1:21" ht="30.75" customHeight="1" x14ac:dyDescent="0.15">
      <c r="A48" s="48"/>
      <c r="B48" s="1155"/>
      <c r="C48" s="1156"/>
      <c r="D48" s="62"/>
      <c r="E48" s="1161" t="s">
        <v>13</v>
      </c>
      <c r="F48" s="1161"/>
      <c r="G48" s="1161"/>
      <c r="H48" s="1161"/>
      <c r="I48" s="1161"/>
      <c r="J48" s="1162"/>
      <c r="K48" s="63" t="s">
        <v>487</v>
      </c>
      <c r="L48" s="64" t="s">
        <v>487</v>
      </c>
      <c r="M48" s="64" t="s">
        <v>487</v>
      </c>
      <c r="N48" s="64" t="s">
        <v>487</v>
      </c>
      <c r="O48" s="65" t="s">
        <v>487</v>
      </c>
      <c r="P48" s="48"/>
      <c r="Q48" s="48"/>
      <c r="R48" s="48"/>
      <c r="S48" s="48"/>
      <c r="T48" s="48"/>
      <c r="U48" s="48"/>
    </row>
    <row r="49" spans="1:21" ht="30.75" customHeight="1" x14ac:dyDescent="0.15">
      <c r="A49" s="48"/>
      <c r="B49" s="1155"/>
      <c r="C49" s="1156"/>
      <c r="D49" s="62"/>
      <c r="E49" s="1161" t="s">
        <v>14</v>
      </c>
      <c r="F49" s="1161"/>
      <c r="G49" s="1161"/>
      <c r="H49" s="1161"/>
      <c r="I49" s="1161"/>
      <c r="J49" s="1162"/>
      <c r="K49" s="63">
        <v>127</v>
      </c>
      <c r="L49" s="64">
        <v>124</v>
      </c>
      <c r="M49" s="64">
        <v>118</v>
      </c>
      <c r="N49" s="64">
        <v>118</v>
      </c>
      <c r="O49" s="65">
        <v>122</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t="s">
        <v>487</v>
      </c>
      <c r="M50" s="64" t="s">
        <v>487</v>
      </c>
      <c r="N50" s="64" t="s">
        <v>487</v>
      </c>
      <c r="O50" s="65" t="s">
        <v>487</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487</v>
      </c>
      <c r="L51" s="64" t="s">
        <v>487</v>
      </c>
      <c r="M51" s="64" t="s">
        <v>487</v>
      </c>
      <c r="N51" s="64" t="s">
        <v>487</v>
      </c>
      <c r="O51" s="65" t="s">
        <v>487</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1147</v>
      </c>
      <c r="L52" s="64">
        <v>1176</v>
      </c>
      <c r="M52" s="64">
        <v>1160</v>
      </c>
      <c r="N52" s="64">
        <v>1104</v>
      </c>
      <c r="O52" s="65">
        <v>1114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307</v>
      </c>
      <c r="L53" s="69">
        <v>295</v>
      </c>
      <c r="M53" s="69">
        <v>278</v>
      </c>
      <c r="N53" s="69">
        <v>245</v>
      </c>
      <c r="O53" s="70">
        <v>243</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540</v>
      </c>
      <c r="L57" s="81" t="s">
        <v>541</v>
      </c>
      <c r="M57" s="81" t="s">
        <v>542</v>
      </c>
      <c r="N57" s="81" t="s">
        <v>543</v>
      </c>
      <c r="O57" s="82" t="s">
        <v>544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X6Hv8HSKEUsmQKdiHDup/CVqphlSQ9TMRimRKcZip/0jPHjOVRhtJ1yMJOK609qs/8n137nusMx458LTWYE0g==" saltValue="whqwT7zvXT3AgmIbCfhM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84" t="s">
        <v>30</v>
      </c>
      <c r="C41" s="1185"/>
      <c r="D41" s="105"/>
      <c r="E41" s="1190" t="s">
        <v>31</v>
      </c>
      <c r="F41" s="1190"/>
      <c r="G41" s="1190"/>
      <c r="H41" s="1191"/>
      <c r="I41" s="343">
        <v>10752</v>
      </c>
      <c r="J41" s="344">
        <v>10448</v>
      </c>
      <c r="K41" s="344">
        <v>10175</v>
      </c>
      <c r="L41" s="344">
        <v>10078</v>
      </c>
      <c r="M41" s="345">
        <v>10206</v>
      </c>
    </row>
    <row r="42" spans="2:13" ht="27.75" customHeight="1" x14ac:dyDescent="0.15">
      <c r="B42" s="1186"/>
      <c r="C42" s="1187"/>
      <c r="D42" s="106"/>
      <c r="E42" s="1192" t="s">
        <v>32</v>
      </c>
      <c r="F42" s="1192"/>
      <c r="G42" s="1192"/>
      <c r="H42" s="1193"/>
      <c r="I42" s="346" t="s">
        <v>487</v>
      </c>
      <c r="J42" s="347" t="s">
        <v>487</v>
      </c>
      <c r="K42" s="347" t="s">
        <v>487</v>
      </c>
      <c r="L42" s="347" t="s">
        <v>487</v>
      </c>
      <c r="M42" s="348" t="s">
        <v>487</v>
      </c>
    </row>
    <row r="43" spans="2:13" ht="27.75" customHeight="1" x14ac:dyDescent="0.15">
      <c r="B43" s="1186"/>
      <c r="C43" s="1187"/>
      <c r="D43" s="106"/>
      <c r="E43" s="1192" t="s">
        <v>33</v>
      </c>
      <c r="F43" s="1192"/>
      <c r="G43" s="1192"/>
      <c r="H43" s="1193"/>
      <c r="I43" s="346" t="s">
        <v>487</v>
      </c>
      <c r="J43" s="347" t="s">
        <v>487</v>
      </c>
      <c r="K43" s="347" t="s">
        <v>487</v>
      </c>
      <c r="L43" s="347" t="s">
        <v>487</v>
      </c>
      <c r="M43" s="348" t="s">
        <v>487</v>
      </c>
    </row>
    <row r="44" spans="2:13" ht="27.75" customHeight="1" x14ac:dyDescent="0.15">
      <c r="B44" s="1186"/>
      <c r="C44" s="1187"/>
      <c r="D44" s="106"/>
      <c r="E44" s="1192" t="s">
        <v>34</v>
      </c>
      <c r="F44" s="1192"/>
      <c r="G44" s="1192"/>
      <c r="H44" s="1193"/>
      <c r="I44" s="346">
        <v>1117</v>
      </c>
      <c r="J44" s="347">
        <v>1008</v>
      </c>
      <c r="K44" s="347">
        <v>906</v>
      </c>
      <c r="L44" s="347">
        <v>869</v>
      </c>
      <c r="M44" s="348">
        <v>787</v>
      </c>
    </row>
    <row r="45" spans="2:13" ht="27.75" customHeight="1" x14ac:dyDescent="0.15">
      <c r="B45" s="1186"/>
      <c r="C45" s="1187"/>
      <c r="D45" s="106"/>
      <c r="E45" s="1192" t="s">
        <v>35</v>
      </c>
      <c r="F45" s="1192"/>
      <c r="G45" s="1192"/>
      <c r="H45" s="1193"/>
      <c r="I45" s="346">
        <v>974</v>
      </c>
      <c r="J45" s="347">
        <v>945</v>
      </c>
      <c r="K45" s="347">
        <v>905</v>
      </c>
      <c r="L45" s="347">
        <v>906</v>
      </c>
      <c r="M45" s="348">
        <v>964</v>
      </c>
    </row>
    <row r="46" spans="2:13" ht="27.75" customHeight="1" x14ac:dyDescent="0.15">
      <c r="B46" s="1186"/>
      <c r="C46" s="1187"/>
      <c r="D46" s="107"/>
      <c r="E46" s="1192" t="s">
        <v>36</v>
      </c>
      <c r="F46" s="1192"/>
      <c r="G46" s="1192"/>
      <c r="H46" s="1193"/>
      <c r="I46" s="346" t="s">
        <v>487</v>
      </c>
      <c r="J46" s="347" t="s">
        <v>487</v>
      </c>
      <c r="K46" s="347" t="s">
        <v>487</v>
      </c>
      <c r="L46" s="347" t="s">
        <v>487</v>
      </c>
      <c r="M46" s="348" t="s">
        <v>487</v>
      </c>
    </row>
    <row r="47" spans="2:13" ht="27.75" customHeight="1" x14ac:dyDescent="0.15">
      <c r="B47" s="1186"/>
      <c r="C47" s="1187"/>
      <c r="D47" s="108"/>
      <c r="E47" s="1194" t="s">
        <v>37</v>
      </c>
      <c r="F47" s="1195"/>
      <c r="G47" s="1195"/>
      <c r="H47" s="1196"/>
      <c r="I47" s="346" t="s">
        <v>487</v>
      </c>
      <c r="J47" s="347" t="s">
        <v>487</v>
      </c>
      <c r="K47" s="347" t="s">
        <v>487</v>
      </c>
      <c r="L47" s="347" t="s">
        <v>487</v>
      </c>
      <c r="M47" s="348" t="s">
        <v>487</v>
      </c>
    </row>
    <row r="48" spans="2:13" ht="27.75" customHeight="1" x14ac:dyDescent="0.15">
      <c r="B48" s="1186"/>
      <c r="C48" s="1187"/>
      <c r="D48" s="106"/>
      <c r="E48" s="1192" t="s">
        <v>38</v>
      </c>
      <c r="F48" s="1192"/>
      <c r="G48" s="1192"/>
      <c r="H48" s="1193"/>
      <c r="I48" s="346" t="s">
        <v>487</v>
      </c>
      <c r="J48" s="347" t="s">
        <v>487</v>
      </c>
      <c r="K48" s="347" t="s">
        <v>487</v>
      </c>
      <c r="L48" s="347" t="s">
        <v>487</v>
      </c>
      <c r="M48" s="348" t="s">
        <v>487</v>
      </c>
    </row>
    <row r="49" spans="2:13" ht="27.75" customHeight="1" x14ac:dyDescent="0.15">
      <c r="B49" s="1188"/>
      <c r="C49" s="1189"/>
      <c r="D49" s="106"/>
      <c r="E49" s="1192" t="s">
        <v>39</v>
      </c>
      <c r="F49" s="1192"/>
      <c r="G49" s="1192"/>
      <c r="H49" s="1193"/>
      <c r="I49" s="346" t="s">
        <v>487</v>
      </c>
      <c r="J49" s="347" t="s">
        <v>487</v>
      </c>
      <c r="K49" s="347" t="s">
        <v>487</v>
      </c>
      <c r="L49" s="347" t="s">
        <v>487</v>
      </c>
      <c r="M49" s="348" t="s">
        <v>487</v>
      </c>
    </row>
    <row r="50" spans="2:13" ht="27.75" customHeight="1" x14ac:dyDescent="0.15">
      <c r="B50" s="1197" t="s">
        <v>40</v>
      </c>
      <c r="C50" s="1198"/>
      <c r="D50" s="109"/>
      <c r="E50" s="1192" t="s">
        <v>41</v>
      </c>
      <c r="F50" s="1192"/>
      <c r="G50" s="1192"/>
      <c r="H50" s="1193"/>
      <c r="I50" s="346">
        <v>5965</v>
      </c>
      <c r="J50" s="347">
        <v>6530</v>
      </c>
      <c r="K50" s="347">
        <v>6999</v>
      </c>
      <c r="L50" s="347">
        <v>7207</v>
      </c>
      <c r="M50" s="348">
        <v>7805</v>
      </c>
    </row>
    <row r="51" spans="2:13" ht="27.75" customHeight="1" x14ac:dyDescent="0.15">
      <c r="B51" s="1186"/>
      <c r="C51" s="1187"/>
      <c r="D51" s="106"/>
      <c r="E51" s="1192" t="s">
        <v>42</v>
      </c>
      <c r="F51" s="1192"/>
      <c r="G51" s="1192"/>
      <c r="H51" s="1193"/>
      <c r="I51" s="346">
        <v>0</v>
      </c>
      <c r="J51" s="347" t="s">
        <v>487</v>
      </c>
      <c r="K51" s="347">
        <v>7</v>
      </c>
      <c r="L51" s="347">
        <v>245</v>
      </c>
      <c r="M51" s="348" t="s">
        <v>487</v>
      </c>
    </row>
    <row r="52" spans="2:13" ht="27.75" customHeight="1" x14ac:dyDescent="0.15">
      <c r="B52" s="1188"/>
      <c r="C52" s="1189"/>
      <c r="D52" s="106"/>
      <c r="E52" s="1192" t="s">
        <v>43</v>
      </c>
      <c r="F52" s="1192"/>
      <c r="G52" s="1192"/>
      <c r="H52" s="1193"/>
      <c r="I52" s="346">
        <v>11055</v>
      </c>
      <c r="J52" s="347">
        <v>10751</v>
      </c>
      <c r="K52" s="347">
        <v>10471</v>
      </c>
      <c r="L52" s="347">
        <v>10353</v>
      </c>
      <c r="M52" s="348">
        <v>10332</v>
      </c>
    </row>
    <row r="53" spans="2:13" ht="27.75" customHeight="1" thickBot="1" x14ac:dyDescent="0.2">
      <c r="B53" s="1199" t="s">
        <v>19</v>
      </c>
      <c r="C53" s="1200"/>
      <c r="D53" s="110"/>
      <c r="E53" s="1201" t="s">
        <v>44</v>
      </c>
      <c r="F53" s="1201"/>
      <c r="G53" s="1201"/>
      <c r="H53" s="1202"/>
      <c r="I53" s="349">
        <v>-4177</v>
      </c>
      <c r="J53" s="350">
        <v>-4880</v>
      </c>
      <c r="K53" s="350">
        <v>-5491</v>
      </c>
      <c r="L53" s="350">
        <v>-5952</v>
      </c>
      <c r="M53" s="351">
        <v>-6181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vsE0OcA4SMdxphV1KYtqzXi36dd/fFG5R3sbRaNipgTwv+EF4Ifd/IqwW23BJyNX9/lqMjl/3KEHsrYjjJ6Kw==" saltValue="DlbsDK+Ni7X+KO7oqevCm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2396</v>
      </c>
      <c r="G55" s="352">
        <v>2397</v>
      </c>
      <c r="H55" s="353">
        <v>2399</v>
      </c>
    </row>
    <row r="56" spans="2:8" ht="52.5" customHeight="1" x14ac:dyDescent="0.15">
      <c r="B56" s="122"/>
      <c r="C56" s="1213" t="s">
        <v>47</v>
      </c>
      <c r="D56" s="1213"/>
      <c r="E56" s="1214"/>
      <c r="F56" s="354">
        <v>1910</v>
      </c>
      <c r="G56" s="354">
        <v>2204</v>
      </c>
      <c r="H56" s="355">
        <v>2807</v>
      </c>
    </row>
    <row r="57" spans="2:8" ht="53.25" customHeight="1" x14ac:dyDescent="0.15">
      <c r="B57" s="122"/>
      <c r="C57" s="1215" t="s">
        <v>48</v>
      </c>
      <c r="D57" s="1215"/>
      <c r="E57" s="1216"/>
      <c r="F57" s="356">
        <v>3230</v>
      </c>
      <c r="G57" s="356">
        <v>3088</v>
      </c>
      <c r="H57" s="357">
        <v>3085</v>
      </c>
    </row>
    <row r="58" spans="2:8" ht="45.75" customHeight="1" x14ac:dyDescent="0.15">
      <c r="B58" s="123"/>
      <c r="C58" s="1203" t="s">
        <v>561</v>
      </c>
      <c r="D58" s="1204"/>
      <c r="E58" s="1205"/>
      <c r="F58" s="358">
        <v>1045</v>
      </c>
      <c r="G58" s="358">
        <v>1045</v>
      </c>
      <c r="H58" s="359">
        <v>1045</v>
      </c>
    </row>
    <row r="59" spans="2:8" ht="45.75" customHeight="1" x14ac:dyDescent="0.15">
      <c r="B59" s="123"/>
      <c r="C59" s="1203" t="s">
        <v>562</v>
      </c>
      <c r="D59" s="1204"/>
      <c r="E59" s="1205"/>
      <c r="F59" s="358">
        <v>827</v>
      </c>
      <c r="G59" s="358">
        <v>894</v>
      </c>
      <c r="H59" s="359">
        <v>989</v>
      </c>
    </row>
    <row r="60" spans="2:8" ht="45.75" customHeight="1" x14ac:dyDescent="0.15">
      <c r="B60" s="123"/>
      <c r="C60" s="1203" t="s">
        <v>563</v>
      </c>
      <c r="D60" s="1204"/>
      <c r="E60" s="1205"/>
      <c r="F60" s="358">
        <v>641</v>
      </c>
      <c r="G60" s="358">
        <v>543</v>
      </c>
      <c r="H60" s="359">
        <v>484</v>
      </c>
    </row>
    <row r="61" spans="2:8" ht="45.75" customHeight="1" x14ac:dyDescent="0.15">
      <c r="B61" s="123"/>
      <c r="C61" s="1203" t="s">
        <v>564</v>
      </c>
      <c r="D61" s="1204"/>
      <c r="E61" s="1205"/>
      <c r="F61" s="358">
        <v>262</v>
      </c>
      <c r="G61" s="358">
        <v>262</v>
      </c>
      <c r="H61" s="359">
        <v>262</v>
      </c>
    </row>
    <row r="62" spans="2:8" ht="45.75" customHeight="1" thickBot="1" x14ac:dyDescent="0.2">
      <c r="B62" s="124"/>
      <c r="C62" s="1206" t="s">
        <v>565</v>
      </c>
      <c r="D62" s="1207"/>
      <c r="E62" s="1208"/>
      <c r="F62" s="360">
        <v>98</v>
      </c>
      <c r="G62" s="360">
        <v>83</v>
      </c>
      <c r="H62" s="361">
        <v>80</v>
      </c>
    </row>
    <row r="63" spans="2:8" ht="52.5" customHeight="1" thickBot="1" x14ac:dyDescent="0.2">
      <c r="B63" s="125"/>
      <c r="C63" s="1209" t="s">
        <v>49</v>
      </c>
      <c r="D63" s="1209"/>
      <c r="E63" s="1210"/>
      <c r="F63" s="362">
        <v>7535</v>
      </c>
      <c r="G63" s="362">
        <v>7690</v>
      </c>
      <c r="H63" s="363">
        <v>8291</v>
      </c>
    </row>
    <row r="64" spans="2:8" x14ac:dyDescent="0.15"/>
  </sheetData>
  <sheetProtection algorithmName="SHA-512" hashValue="ACT5FoQiP2Oasq2QT/U4H9IXDZxhyZVdfDQjrSkE+7Ee/3zuw7oLm1J2gQ8X0hq26P8k8qUYPSwyZUZewnV3Fw==" saltValue="c1+9U37vRG84xjeHFkoU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138171</v>
      </c>
      <c r="E3" s="144"/>
      <c r="F3" s="145">
        <v>117234</v>
      </c>
      <c r="G3" s="146"/>
      <c r="H3" s="147"/>
    </row>
    <row r="4" spans="1:8" x14ac:dyDescent="0.15">
      <c r="A4" s="148"/>
      <c r="B4" s="149"/>
      <c r="C4" s="150"/>
      <c r="D4" s="151">
        <v>52642</v>
      </c>
      <c r="E4" s="152"/>
      <c r="F4" s="153">
        <v>59796</v>
      </c>
      <c r="G4" s="154"/>
      <c r="H4" s="155"/>
    </row>
    <row r="5" spans="1:8" x14ac:dyDescent="0.15">
      <c r="A5" s="136" t="s">
        <v>519</v>
      </c>
      <c r="B5" s="141"/>
      <c r="C5" s="142"/>
      <c r="D5" s="143">
        <v>143589</v>
      </c>
      <c r="E5" s="144"/>
      <c r="F5" s="145">
        <v>97758</v>
      </c>
      <c r="G5" s="146"/>
      <c r="H5" s="147"/>
    </row>
    <row r="6" spans="1:8" x14ac:dyDescent="0.15">
      <c r="A6" s="148"/>
      <c r="B6" s="149"/>
      <c r="C6" s="150"/>
      <c r="D6" s="151">
        <v>63178</v>
      </c>
      <c r="E6" s="152"/>
      <c r="F6" s="153">
        <v>45946</v>
      </c>
      <c r="G6" s="154"/>
      <c r="H6" s="155"/>
    </row>
    <row r="7" spans="1:8" x14ac:dyDescent="0.15">
      <c r="A7" s="136" t="s">
        <v>520</v>
      </c>
      <c r="B7" s="141"/>
      <c r="C7" s="142"/>
      <c r="D7" s="143">
        <v>126039</v>
      </c>
      <c r="E7" s="144"/>
      <c r="F7" s="145">
        <v>91338</v>
      </c>
      <c r="G7" s="146"/>
      <c r="H7" s="147"/>
    </row>
    <row r="8" spans="1:8" x14ac:dyDescent="0.15">
      <c r="A8" s="148"/>
      <c r="B8" s="149"/>
      <c r="C8" s="150"/>
      <c r="D8" s="151">
        <v>46082</v>
      </c>
      <c r="E8" s="152"/>
      <c r="F8" s="153">
        <v>43989</v>
      </c>
      <c r="G8" s="154"/>
      <c r="H8" s="155"/>
    </row>
    <row r="9" spans="1:8" x14ac:dyDescent="0.15">
      <c r="A9" s="136" t="s">
        <v>521</v>
      </c>
      <c r="B9" s="141"/>
      <c r="C9" s="142"/>
      <c r="D9" s="143">
        <v>133655</v>
      </c>
      <c r="E9" s="144"/>
      <c r="F9" s="145">
        <v>103975</v>
      </c>
      <c r="G9" s="146"/>
      <c r="H9" s="147"/>
    </row>
    <row r="10" spans="1:8" x14ac:dyDescent="0.15">
      <c r="A10" s="148"/>
      <c r="B10" s="149"/>
      <c r="C10" s="150"/>
      <c r="D10" s="151">
        <v>46862</v>
      </c>
      <c r="E10" s="152"/>
      <c r="F10" s="153">
        <v>52698</v>
      </c>
      <c r="G10" s="154"/>
      <c r="H10" s="155"/>
    </row>
    <row r="11" spans="1:8" x14ac:dyDescent="0.15">
      <c r="A11" s="136" t="s">
        <v>522</v>
      </c>
      <c r="B11" s="141"/>
      <c r="C11" s="142"/>
      <c r="D11" s="143">
        <v>194726</v>
      </c>
      <c r="E11" s="144"/>
      <c r="F11" s="145">
        <v>112678</v>
      </c>
      <c r="G11" s="146"/>
      <c r="H11" s="147"/>
    </row>
    <row r="12" spans="1:8" x14ac:dyDescent="0.15">
      <c r="A12" s="148"/>
      <c r="B12" s="149"/>
      <c r="C12" s="156"/>
      <c r="D12" s="151">
        <v>74553</v>
      </c>
      <c r="E12" s="152"/>
      <c r="F12" s="153">
        <v>55165</v>
      </c>
      <c r="G12" s="154"/>
      <c r="H12" s="155"/>
    </row>
    <row r="13" spans="1:8" x14ac:dyDescent="0.15">
      <c r="A13" s="136"/>
      <c r="B13" s="141"/>
      <c r="C13" s="157"/>
      <c r="D13" s="158">
        <v>147236</v>
      </c>
      <c r="E13" s="159"/>
      <c r="F13" s="160">
        <v>104597</v>
      </c>
      <c r="G13" s="161"/>
      <c r="H13" s="147"/>
    </row>
    <row r="14" spans="1:8" x14ac:dyDescent="0.15">
      <c r="A14" s="148"/>
      <c r="B14" s="149"/>
      <c r="C14" s="150"/>
      <c r="D14" s="151">
        <v>56663</v>
      </c>
      <c r="E14" s="152"/>
      <c r="F14" s="153">
        <v>51519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7.27</v>
      </c>
      <c r="C19" s="162">
        <f>ROUND(VALUE(SUBSTITUTE(実質収支比率等に係る経年分析!G$48,"▲","-")),2)</f>
        <v>14.2</v>
      </c>
      <c r="D19" s="162">
        <f>ROUND(VALUE(SUBSTITUTE(実質収支比率等に係る経年分析!H$48,"▲","-")),2)</f>
        <v>17.239999999999998</v>
      </c>
      <c r="E19" s="162">
        <f>ROUND(VALUE(SUBSTITUTE(実質収支比率等に係る経年分析!I$48,"▲","-")),2)</f>
        <v>21.2</v>
      </c>
      <c r="F19" s="162">
        <f>ROUND(VALUE(SUBSTITUTE(実質収支比率等に係る経年分析!J$48,"▲","-")),2)</f>
        <v>17.829999999999998</v>
      </c>
    </row>
    <row r="20" spans="1:11" x14ac:dyDescent="0.15">
      <c r="A20" s="162" t="s">
        <v>53</v>
      </c>
      <c r="B20" s="162">
        <f>ROUND(VALUE(SUBSTITUTE(実質収支比率等に係る経年分析!F$47,"▲","-")),2)</f>
        <v>30.83</v>
      </c>
      <c r="C20" s="162">
        <f>ROUND(VALUE(SUBSTITUTE(実質収支比率等に係る経年分析!G$47,"▲","-")),2)</f>
        <v>32.9</v>
      </c>
      <c r="D20" s="162">
        <f>ROUND(VALUE(SUBSTITUTE(実質収支比率等に係る経年分析!H$47,"▲","-")),2)</f>
        <v>41.2</v>
      </c>
      <c r="E20" s="162">
        <f>ROUND(VALUE(SUBSTITUTE(実質収支比率等に係る経年分析!I$47,"▲","-")),2)</f>
        <v>41.81</v>
      </c>
      <c r="F20" s="162">
        <f>ROUND(VALUE(SUBSTITUTE(実質収支比率等に係る経年分析!J$47,"▲","-")),2)</f>
        <v>40.89</v>
      </c>
    </row>
    <row r="21" spans="1:11" x14ac:dyDescent="0.15">
      <c r="A21" s="162" t="s">
        <v>54</v>
      </c>
      <c r="B21" s="162">
        <f>IF(ISNUMBER(VALUE(SUBSTITUTE(実質収支比率等に係る経年分析!F$49,"▲","-"))),ROUND(VALUE(SUBSTITUTE(実質収支比率等に係る経年分析!F$49,"▲","-")),2),NA())</f>
        <v>1.44</v>
      </c>
      <c r="C21" s="162">
        <f>IF(ISNUMBER(VALUE(SUBSTITUTE(実質収支比率等に係る経年分析!G$49,"▲","-"))),ROUND(VALUE(SUBSTITUTE(実質収支比率等に係る経年分析!G$49,"▲","-")),2),NA())</f>
        <v>7.32</v>
      </c>
      <c r="D21" s="162">
        <f>IF(ISNUMBER(VALUE(SUBSTITUTE(実質収支比率等に係る経年分析!H$49,"▲","-"))),ROUND(VALUE(SUBSTITUTE(実質収支比率等に係る経年分析!H$49,"▲","-")),2),NA())</f>
        <v>2.7</v>
      </c>
      <c r="E21" s="162">
        <f>IF(ISNUMBER(VALUE(SUBSTITUTE(実質収支比率等に係る経年分析!I$49,"▲","-"))),ROUND(VALUE(SUBSTITUTE(実質収支比率等に係る経年分析!I$49,"▲","-")),2),NA())</f>
        <v>3.75</v>
      </c>
      <c r="F21" s="162">
        <f>IF(ISNUMBER(VALUE(SUBSTITUTE(実質収支比率等に係る経年分析!J$49,"▲","-"))),ROUND(VALUE(SUBSTITUTE(実質収支比率等に係る経年分析!J$49,"▲","-")),2),NA())</f>
        <v>-2.86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介護予防支援事業特別会計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介護サービス事業特別会計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0.18</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0.2</v>
      </c>
    </row>
    <row r="33" spans="1:16" x14ac:dyDescent="0.15">
      <c r="A33" s="163" t="str">
        <f>IF(連結実質赤字比率に係る赤字・黒字の構成分析!C$37="",NA(),連結実質赤字比率に係る赤字・黒字の構成分析!C$37)</f>
        <v>国民健康保険事業特別会計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1.19</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0.44</v>
      </c>
    </row>
    <row r="34" spans="1:16" x14ac:dyDescent="0.15">
      <c r="A34" s="163" t="str">
        <f>IF(連結実質赤字比率に係る赤字・黒字の構成分析!C$36="",NA(),連結実質赤字比率に係る赤字・黒字の構成分析!C$36)</f>
        <v>介護保険事業特別会計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0.87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0.87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0.53</v>
      </c>
    </row>
    <row r="35" spans="1:16" x14ac:dyDescent="0.15">
      <c r="A35" s="163" t="str">
        <f>IF(連結実質赤字比率に係る赤字・黒字の構成分析!C$35="",NA(),連結実質赤字比率に係る赤字・黒字の構成分析!C$35)</f>
        <v>介護保険施設事業会計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2.2000000000000002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1.77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2.04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2.41</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2.27</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7.26</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14.19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17.239999999999998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21.2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17.82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1147</v>
      </c>
      <c r="E42" s="164"/>
      <c r="F42" s="164"/>
      <c r="G42" s="164">
        <f>'実質公債費比率（分子）の構造'!L$52</f>
        <v>1176</v>
      </c>
      <c r="H42" s="164"/>
      <c r="I42" s="164"/>
      <c r="J42" s="164">
        <f>'実質公債費比率（分子）の構造'!M$52</f>
        <v>1160</v>
      </c>
      <c r="K42" s="164"/>
      <c r="L42" s="164"/>
      <c r="M42" s="164">
        <f>'実質公債費比率（分子）の構造'!N$52</f>
        <v>1104</v>
      </c>
      <c r="N42" s="164"/>
      <c r="O42" s="164"/>
      <c r="P42" s="164">
        <f>'実質公債費比率（分子）の構造'!O$52</f>
        <v>1114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127</v>
      </c>
      <c r="C45" s="164"/>
      <c r="D45" s="164"/>
      <c r="E45" s="164">
        <f>'実質公債費比率（分子）の構造'!L$49</f>
        <v>124</v>
      </c>
      <c r="F45" s="164"/>
      <c r="G45" s="164"/>
      <c r="H45" s="164">
        <f>'実質公債費比率（分子）の構造'!M$49</f>
        <v>118</v>
      </c>
      <c r="I45" s="164"/>
      <c r="J45" s="164"/>
      <c r="K45" s="164">
        <f>'実質公債費比率（分子）の構造'!N$49</f>
        <v>118</v>
      </c>
      <c r="L45" s="164"/>
      <c r="M45" s="164"/>
      <c r="N45" s="164">
        <f>'実質公債費比率（分子）の構造'!O$49</f>
        <v>122</v>
      </c>
      <c r="O45" s="164"/>
      <c r="P45" s="164"/>
    </row>
    <row r="46" spans="1:16" x14ac:dyDescent="0.15">
      <c r="A46" s="164" t="s">
        <v>64</v>
      </c>
      <c r="B46" s="164" t="str">
        <f>'実質公債費比率（分子）の構造'!K$48</f>
        <v>-</v>
      </c>
      <c r="C46" s="164"/>
      <c r="D46" s="164"/>
      <c r="E46" s="164" t="str">
        <f>'実質公債費比率（分子）の構造'!L$48</f>
        <v>-</v>
      </c>
      <c r="F46" s="164"/>
      <c r="G46" s="164"/>
      <c r="H46" s="164" t="str">
        <f>'実質公債費比率（分子）の構造'!M$48</f>
        <v>-</v>
      </c>
      <c r="I46" s="164"/>
      <c r="J46" s="164"/>
      <c r="K46" s="164" t="str">
        <f>'実質公債費比率（分子）の構造'!N$48</f>
        <v>-</v>
      </c>
      <c r="L46" s="164"/>
      <c r="M46" s="164"/>
      <c r="N46" s="164" t="str">
        <f>'実質公債費比率（分子）の構造'!O$48</f>
        <v>-</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1327</v>
      </c>
      <c r="C49" s="164"/>
      <c r="D49" s="164"/>
      <c r="E49" s="164">
        <f>'実質公債費比率（分子）の構造'!L$45</f>
        <v>1347</v>
      </c>
      <c r="F49" s="164"/>
      <c r="G49" s="164"/>
      <c r="H49" s="164">
        <f>'実質公債費比率（分子）の構造'!M$45</f>
        <v>1320</v>
      </c>
      <c r="I49" s="164"/>
      <c r="J49" s="164"/>
      <c r="K49" s="164">
        <f>'実質公債費比率（分子）の構造'!N$45</f>
        <v>1231</v>
      </c>
      <c r="L49" s="164"/>
      <c r="M49" s="164"/>
      <c r="N49" s="164">
        <f>'実質公債費比率（分子）の構造'!O$45</f>
        <v>1235</v>
      </c>
      <c r="O49" s="164"/>
      <c r="P49" s="164"/>
    </row>
    <row r="50" spans="1:16" x14ac:dyDescent="0.15">
      <c r="A50" s="164" t="s">
        <v>67</v>
      </c>
      <c r="B50" s="164" t="e">
        <f>NA()</f>
        <v>#N/A</v>
      </c>
      <c r="C50" s="164">
        <f>IF(ISNUMBER('実質公債費比率（分子）の構造'!K$53),'実質公債費比率（分子）の構造'!K$53,NA())</f>
        <v>307</v>
      </c>
      <c r="D50" s="164" t="e">
        <f>NA()</f>
        <v>#N/A</v>
      </c>
      <c r="E50" s="164" t="e">
        <f>NA()</f>
        <v>#N/A</v>
      </c>
      <c r="F50" s="164">
        <f>IF(ISNUMBER('実質公債費比率（分子）の構造'!L$53),'実質公債費比率（分子）の構造'!L$53,NA())</f>
        <v>295</v>
      </c>
      <c r="G50" s="164" t="e">
        <f>NA()</f>
        <v>#N/A</v>
      </c>
      <c r="H50" s="164" t="e">
        <f>NA()</f>
        <v>#N/A</v>
      </c>
      <c r="I50" s="164">
        <f>IF(ISNUMBER('実質公債費比率（分子）の構造'!M$53),'実質公債費比率（分子）の構造'!M$53,NA())</f>
        <v>278</v>
      </c>
      <c r="J50" s="164" t="e">
        <f>NA()</f>
        <v>#N/A</v>
      </c>
      <c r="K50" s="164" t="e">
        <f>NA()</f>
        <v>#N/A</v>
      </c>
      <c r="L50" s="164">
        <f>IF(ISNUMBER('実質公債費比率（分子）の構造'!N$53),'実質公債費比率（分子）の構造'!N$53,NA())</f>
        <v>245</v>
      </c>
      <c r="M50" s="164" t="e">
        <f>NA()</f>
        <v>#N/A</v>
      </c>
      <c r="N50" s="164" t="e">
        <f>NA()</f>
        <v>#N/A</v>
      </c>
      <c r="O50" s="164">
        <f>IF(ISNUMBER('実質公債費比率（分子）の構造'!O$53),'実質公債費比率（分子）の構造'!O$53,NA())</f>
        <v>243</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11055</v>
      </c>
      <c r="E56" s="163"/>
      <c r="F56" s="163"/>
      <c r="G56" s="163">
        <f>'将来負担比率（分子）の構造'!J$52</f>
        <v>10751</v>
      </c>
      <c r="H56" s="163"/>
      <c r="I56" s="163"/>
      <c r="J56" s="163">
        <f>'将来負担比率（分子）の構造'!K$52</f>
        <v>10471</v>
      </c>
      <c r="K56" s="163"/>
      <c r="L56" s="163"/>
      <c r="M56" s="163">
        <f>'将来負担比率（分子）の構造'!L$52</f>
        <v>10353</v>
      </c>
      <c r="N56" s="163"/>
      <c r="O56" s="163"/>
      <c r="P56" s="163">
        <f>'将来負担比率（分子）の構造'!M$52</f>
        <v>10332</v>
      </c>
    </row>
    <row r="57" spans="1:16" x14ac:dyDescent="0.15">
      <c r="A57" s="163" t="s">
        <v>42</v>
      </c>
      <c r="B57" s="163"/>
      <c r="C57" s="163"/>
      <c r="D57" s="163">
        <f>'将来負担比率（分子）の構造'!I$51</f>
        <v>0</v>
      </c>
      <c r="E57" s="163"/>
      <c r="F57" s="163"/>
      <c r="G57" s="163" t="str">
        <f>'将来負担比率（分子）の構造'!J$51</f>
        <v>-</v>
      </c>
      <c r="H57" s="163"/>
      <c r="I57" s="163"/>
      <c r="J57" s="163">
        <f>'将来負担比率（分子）の構造'!K$51</f>
        <v>7</v>
      </c>
      <c r="K57" s="163"/>
      <c r="L57" s="163"/>
      <c r="M57" s="163">
        <f>'将来負担比率（分子）の構造'!L$51</f>
        <v>245</v>
      </c>
      <c r="N57" s="163"/>
      <c r="O57" s="163"/>
      <c r="P57" s="163" t="str">
        <f>'将来負担比率（分子）の構造'!M$51</f>
        <v>-</v>
      </c>
    </row>
    <row r="58" spans="1:16" x14ac:dyDescent="0.15">
      <c r="A58" s="163" t="s">
        <v>41</v>
      </c>
      <c r="B58" s="163"/>
      <c r="C58" s="163"/>
      <c r="D58" s="163">
        <f>'将来負担比率（分子）の構造'!I$50</f>
        <v>5965</v>
      </c>
      <c r="E58" s="163"/>
      <c r="F58" s="163"/>
      <c r="G58" s="163">
        <f>'将来負担比率（分子）の構造'!J$50</f>
        <v>6530</v>
      </c>
      <c r="H58" s="163"/>
      <c r="I58" s="163"/>
      <c r="J58" s="163">
        <f>'将来負担比率（分子）の構造'!K$50</f>
        <v>6999</v>
      </c>
      <c r="K58" s="163"/>
      <c r="L58" s="163"/>
      <c r="M58" s="163">
        <f>'将来負担比率（分子）の構造'!L$50</f>
        <v>7207</v>
      </c>
      <c r="N58" s="163"/>
      <c r="O58" s="163"/>
      <c r="P58" s="163">
        <f>'将来負担比率（分子）の構造'!M$50</f>
        <v>7805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974</v>
      </c>
      <c r="C62" s="163"/>
      <c r="D62" s="163"/>
      <c r="E62" s="163">
        <f>'将来負担比率（分子）の構造'!J$45</f>
        <v>945</v>
      </c>
      <c r="F62" s="163"/>
      <c r="G62" s="163"/>
      <c r="H62" s="163">
        <f>'将来負担比率（分子）の構造'!K$45</f>
        <v>905</v>
      </c>
      <c r="I62" s="163"/>
      <c r="J62" s="163"/>
      <c r="K62" s="163">
        <f>'将来負担比率（分子）の構造'!L$45</f>
        <v>906</v>
      </c>
      <c r="L62" s="163"/>
      <c r="M62" s="163"/>
      <c r="N62" s="163">
        <f>'将来負担比率（分子）の構造'!M$45</f>
        <v>964</v>
      </c>
      <c r="O62" s="163"/>
      <c r="P62" s="163"/>
    </row>
    <row r="63" spans="1:16" x14ac:dyDescent="0.15">
      <c r="A63" s="163" t="s">
        <v>34</v>
      </c>
      <c r="B63" s="163">
        <f>'将来負担比率（分子）の構造'!I$44</f>
        <v>1117</v>
      </c>
      <c r="C63" s="163"/>
      <c r="D63" s="163"/>
      <c r="E63" s="163">
        <f>'将来負担比率（分子）の構造'!J$44</f>
        <v>1008</v>
      </c>
      <c r="F63" s="163"/>
      <c r="G63" s="163"/>
      <c r="H63" s="163">
        <f>'将来負担比率（分子）の構造'!K$44</f>
        <v>906</v>
      </c>
      <c r="I63" s="163"/>
      <c r="J63" s="163"/>
      <c r="K63" s="163">
        <f>'将来負担比率（分子）の構造'!L$44</f>
        <v>869</v>
      </c>
      <c r="L63" s="163"/>
      <c r="M63" s="163"/>
      <c r="N63" s="163">
        <f>'将来負担比率（分子）の構造'!M$44</f>
        <v>787</v>
      </c>
      <c r="O63" s="163"/>
      <c r="P63" s="163"/>
    </row>
    <row r="64" spans="1:16" x14ac:dyDescent="0.15">
      <c r="A64" s="163" t="s">
        <v>33</v>
      </c>
      <c r="B64" s="163" t="str">
        <f>'将来負担比率（分子）の構造'!I$43</f>
        <v>-</v>
      </c>
      <c r="C64" s="163"/>
      <c r="D64" s="163"/>
      <c r="E64" s="163" t="str">
        <f>'将来負担比率（分子）の構造'!J$43</f>
        <v>-</v>
      </c>
      <c r="F64" s="163"/>
      <c r="G64" s="163"/>
      <c r="H64" s="163" t="str">
        <f>'将来負担比率（分子）の構造'!K$43</f>
        <v>-</v>
      </c>
      <c r="I64" s="163"/>
      <c r="J64" s="163"/>
      <c r="K64" s="163" t="str">
        <f>'将来負担比率（分子）の構造'!L$43</f>
        <v>-</v>
      </c>
      <c r="L64" s="163"/>
      <c r="M64" s="163"/>
      <c r="N64" s="163" t="str">
        <f>'将来負担比率（分子）の構造'!M$43</f>
        <v>-</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10752</v>
      </c>
      <c r="C66" s="163"/>
      <c r="D66" s="163"/>
      <c r="E66" s="163">
        <f>'将来負担比率（分子）の構造'!J$41</f>
        <v>10448</v>
      </c>
      <c r="F66" s="163"/>
      <c r="G66" s="163"/>
      <c r="H66" s="163">
        <f>'将来負担比率（分子）の構造'!K$41</f>
        <v>10175</v>
      </c>
      <c r="I66" s="163"/>
      <c r="J66" s="163"/>
      <c r="K66" s="163">
        <f>'将来負担比率（分子）の構造'!L$41</f>
        <v>10078</v>
      </c>
      <c r="L66" s="163"/>
      <c r="M66" s="163"/>
      <c r="N66" s="163">
        <f>'将来負担比率（分子）の構造'!M$41</f>
        <v>10206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2396</v>
      </c>
      <c r="C72" s="167">
        <f>基金残高に係る経年分析!G55</f>
        <v>2397</v>
      </c>
      <c r="D72" s="167">
        <f>基金残高に係る経年分析!H55</f>
        <v>2399</v>
      </c>
    </row>
    <row r="73" spans="1:16" x14ac:dyDescent="0.15">
      <c r="A73" s="166" t="s">
        <v>74</v>
      </c>
      <c r="B73" s="167">
        <f>基金残高に係る経年分析!F56</f>
        <v>1910</v>
      </c>
      <c r="C73" s="167">
        <f>基金残高に係る経年分析!G56</f>
        <v>2204</v>
      </c>
      <c r="D73" s="167">
        <f>基金残高に係る経年分析!H56</f>
        <v>2807</v>
      </c>
    </row>
    <row r="74" spans="1:16" x14ac:dyDescent="0.15">
      <c r="A74" s="166" t="s">
        <v>75</v>
      </c>
      <c r="B74" s="167">
        <f>基金残高に係る経年分析!F57</f>
        <v>3230</v>
      </c>
      <c r="C74" s="167">
        <f>基金残高に係る経年分析!G57</f>
        <v>3088</v>
      </c>
      <c r="D74" s="167">
        <f>基金残高に係る経年分析!H57</f>
        <v>3085</v>
      </c>
    </row>
  </sheetData>
  <sheetProtection algorithmName="SHA-512" hashValue="IFXJMn2t+0H9ANyOEYVL1HzzSrUcsmS0TcNnk+oWnzG0p/5VOXVwnfI6VVe9Z0pIKOVgqxDI9v52+zg4yD83Yg==" saltValue="TcsMQH/csl021mwtVByx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1458182</v>
      </c>
      <c r="S5" s="613"/>
      <c r="T5" s="613"/>
      <c r="U5" s="613"/>
      <c r="V5" s="613"/>
      <c r="W5" s="613"/>
      <c r="X5" s="613"/>
      <c r="Y5" s="614"/>
      <c r="Z5" s="615">
        <v>10.199999999999999</v>
      </c>
      <c r="AA5" s="615"/>
      <c r="AB5" s="615"/>
      <c r="AC5" s="615"/>
      <c r="AD5" s="616">
        <v>1458182</v>
      </c>
      <c r="AE5" s="616"/>
      <c r="AF5" s="616"/>
      <c r="AG5" s="616"/>
      <c r="AH5" s="616"/>
      <c r="AI5" s="616"/>
      <c r="AJ5" s="616"/>
      <c r="AK5" s="616"/>
      <c r="AL5" s="617">
        <v>24.5</v>
      </c>
      <c r="AM5" s="618"/>
      <c r="AN5" s="618"/>
      <c r="AO5" s="619"/>
      <c r="AP5" s="609" t="s">
        <v>216</v>
      </c>
      <c r="AQ5" s="610"/>
      <c r="AR5" s="610"/>
      <c r="AS5" s="610"/>
      <c r="AT5" s="610"/>
      <c r="AU5" s="610"/>
      <c r="AV5" s="610"/>
      <c r="AW5" s="610"/>
      <c r="AX5" s="610"/>
      <c r="AY5" s="610"/>
      <c r="AZ5" s="610"/>
      <c r="BA5" s="610"/>
      <c r="BB5" s="610"/>
      <c r="BC5" s="610"/>
      <c r="BD5" s="610"/>
      <c r="BE5" s="610"/>
      <c r="BF5" s="611"/>
      <c r="BG5" s="623">
        <v>1448891</v>
      </c>
      <c r="BH5" s="624"/>
      <c r="BI5" s="624"/>
      <c r="BJ5" s="624"/>
      <c r="BK5" s="624"/>
      <c r="BL5" s="624"/>
      <c r="BM5" s="624"/>
      <c r="BN5" s="625"/>
      <c r="BO5" s="626">
        <v>99.4</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68700</v>
      </c>
      <c r="S6" s="624"/>
      <c r="T6" s="624"/>
      <c r="U6" s="624"/>
      <c r="V6" s="624"/>
      <c r="W6" s="624"/>
      <c r="X6" s="624"/>
      <c r="Y6" s="625"/>
      <c r="Z6" s="626">
        <v>0.5</v>
      </c>
      <c r="AA6" s="626"/>
      <c r="AB6" s="626"/>
      <c r="AC6" s="626"/>
      <c r="AD6" s="627">
        <v>68700</v>
      </c>
      <c r="AE6" s="627"/>
      <c r="AF6" s="627"/>
      <c r="AG6" s="627"/>
      <c r="AH6" s="627"/>
      <c r="AI6" s="627"/>
      <c r="AJ6" s="627"/>
      <c r="AK6" s="627"/>
      <c r="AL6" s="628">
        <v>1.2</v>
      </c>
      <c r="AM6" s="629"/>
      <c r="AN6" s="629"/>
      <c r="AO6" s="630"/>
      <c r="AP6" s="620" t="s">
        <v>221</v>
      </c>
      <c r="AQ6" s="621"/>
      <c r="AR6" s="621"/>
      <c r="AS6" s="621"/>
      <c r="AT6" s="621"/>
      <c r="AU6" s="621"/>
      <c r="AV6" s="621"/>
      <c r="AW6" s="621"/>
      <c r="AX6" s="621"/>
      <c r="AY6" s="621"/>
      <c r="AZ6" s="621"/>
      <c r="BA6" s="621"/>
      <c r="BB6" s="621"/>
      <c r="BC6" s="621"/>
      <c r="BD6" s="621"/>
      <c r="BE6" s="621"/>
      <c r="BF6" s="622"/>
      <c r="BG6" s="623">
        <v>1448891</v>
      </c>
      <c r="BH6" s="624"/>
      <c r="BI6" s="624"/>
      <c r="BJ6" s="624"/>
      <c r="BK6" s="624"/>
      <c r="BL6" s="624"/>
      <c r="BM6" s="624"/>
      <c r="BN6" s="625"/>
      <c r="BO6" s="626">
        <v>99.4</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98005</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98005</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1253</v>
      </c>
      <c r="S7" s="624"/>
      <c r="T7" s="624"/>
      <c r="U7" s="624"/>
      <c r="V7" s="624"/>
      <c r="W7" s="624"/>
      <c r="X7" s="624"/>
      <c r="Y7" s="625"/>
      <c r="Z7" s="626">
        <v>0</v>
      </c>
      <c r="AA7" s="626"/>
      <c r="AB7" s="626"/>
      <c r="AC7" s="626"/>
      <c r="AD7" s="627">
        <v>1253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597066</v>
      </c>
      <c r="BH7" s="624"/>
      <c r="BI7" s="624"/>
      <c r="BJ7" s="624"/>
      <c r="BK7" s="624"/>
      <c r="BL7" s="624"/>
      <c r="BM7" s="624"/>
      <c r="BN7" s="625"/>
      <c r="BO7" s="626">
        <v>40.9</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3173243</v>
      </c>
      <c r="CS7" s="624"/>
      <c r="CT7" s="624"/>
      <c r="CU7" s="624"/>
      <c r="CV7" s="624"/>
      <c r="CW7" s="624"/>
      <c r="CX7" s="624"/>
      <c r="CY7" s="625"/>
      <c r="CZ7" s="626">
        <v>24.4</v>
      </c>
      <c r="DA7" s="626"/>
      <c r="DB7" s="626"/>
      <c r="DC7" s="626"/>
      <c r="DD7" s="632">
        <v>85140</v>
      </c>
      <c r="DE7" s="624"/>
      <c r="DF7" s="624"/>
      <c r="DG7" s="624"/>
      <c r="DH7" s="624"/>
      <c r="DI7" s="624"/>
      <c r="DJ7" s="624"/>
      <c r="DK7" s="624"/>
      <c r="DL7" s="624"/>
      <c r="DM7" s="624"/>
      <c r="DN7" s="624"/>
      <c r="DO7" s="624"/>
      <c r="DP7" s="625"/>
      <c r="DQ7" s="632">
        <v>1498319</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16616</v>
      </c>
      <c r="S8" s="624"/>
      <c r="T8" s="624"/>
      <c r="U8" s="624"/>
      <c r="V8" s="624"/>
      <c r="W8" s="624"/>
      <c r="X8" s="624"/>
      <c r="Y8" s="625"/>
      <c r="Z8" s="626">
        <v>0.1</v>
      </c>
      <c r="AA8" s="626"/>
      <c r="AB8" s="626"/>
      <c r="AC8" s="626"/>
      <c r="AD8" s="627">
        <v>16616</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21887</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2465941</v>
      </c>
      <c r="CS8" s="624"/>
      <c r="CT8" s="624"/>
      <c r="CU8" s="624"/>
      <c r="CV8" s="624"/>
      <c r="CW8" s="624"/>
      <c r="CX8" s="624"/>
      <c r="CY8" s="625"/>
      <c r="CZ8" s="626">
        <v>18.899999999999999</v>
      </c>
      <c r="DA8" s="626"/>
      <c r="DB8" s="626"/>
      <c r="DC8" s="626"/>
      <c r="DD8" s="632">
        <v>16889</v>
      </c>
      <c r="DE8" s="624"/>
      <c r="DF8" s="624"/>
      <c r="DG8" s="624"/>
      <c r="DH8" s="624"/>
      <c r="DI8" s="624"/>
      <c r="DJ8" s="624"/>
      <c r="DK8" s="624"/>
      <c r="DL8" s="624"/>
      <c r="DM8" s="624"/>
      <c r="DN8" s="624"/>
      <c r="DO8" s="624"/>
      <c r="DP8" s="625"/>
      <c r="DQ8" s="632">
        <v>1569109</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21637</v>
      </c>
      <c r="S9" s="624"/>
      <c r="T9" s="624"/>
      <c r="U9" s="624"/>
      <c r="V9" s="624"/>
      <c r="W9" s="624"/>
      <c r="X9" s="624"/>
      <c r="Y9" s="625"/>
      <c r="Z9" s="626">
        <v>0.2</v>
      </c>
      <c r="AA9" s="626"/>
      <c r="AB9" s="626"/>
      <c r="AC9" s="626"/>
      <c r="AD9" s="627">
        <v>21637</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483277</v>
      </c>
      <c r="BH9" s="624"/>
      <c r="BI9" s="624"/>
      <c r="BJ9" s="624"/>
      <c r="BK9" s="624"/>
      <c r="BL9" s="624"/>
      <c r="BM9" s="624"/>
      <c r="BN9" s="625"/>
      <c r="BO9" s="626">
        <v>33.1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1464756</v>
      </c>
      <c r="CS9" s="624"/>
      <c r="CT9" s="624"/>
      <c r="CU9" s="624"/>
      <c r="CV9" s="624"/>
      <c r="CW9" s="624"/>
      <c r="CX9" s="624"/>
      <c r="CY9" s="625"/>
      <c r="CZ9" s="626">
        <v>11.2</v>
      </c>
      <c r="DA9" s="626"/>
      <c r="DB9" s="626"/>
      <c r="DC9" s="626"/>
      <c r="DD9" s="632">
        <v>42334</v>
      </c>
      <c r="DE9" s="624"/>
      <c r="DF9" s="624"/>
      <c r="DG9" s="624"/>
      <c r="DH9" s="624"/>
      <c r="DI9" s="624"/>
      <c r="DJ9" s="624"/>
      <c r="DK9" s="624"/>
      <c r="DL9" s="624"/>
      <c r="DM9" s="624"/>
      <c r="DN9" s="624"/>
      <c r="DO9" s="624"/>
      <c r="DP9" s="625"/>
      <c r="DQ9" s="632">
        <v>975424</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47989</v>
      </c>
      <c r="BH10" s="624"/>
      <c r="BI10" s="624"/>
      <c r="BJ10" s="624"/>
      <c r="BK10" s="624"/>
      <c r="BL10" s="624"/>
      <c r="BM10" s="624"/>
      <c r="BN10" s="625"/>
      <c r="BO10" s="626">
        <v>3.3</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15387</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5387</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367551</v>
      </c>
      <c r="S11" s="624"/>
      <c r="T11" s="624"/>
      <c r="U11" s="624"/>
      <c r="V11" s="624"/>
      <c r="W11" s="624"/>
      <c r="X11" s="624"/>
      <c r="Y11" s="625"/>
      <c r="Z11" s="628">
        <v>2.6</v>
      </c>
      <c r="AA11" s="629"/>
      <c r="AB11" s="629"/>
      <c r="AC11" s="635"/>
      <c r="AD11" s="632">
        <v>367551</v>
      </c>
      <c r="AE11" s="624"/>
      <c r="AF11" s="624"/>
      <c r="AG11" s="624"/>
      <c r="AH11" s="624"/>
      <c r="AI11" s="624"/>
      <c r="AJ11" s="624"/>
      <c r="AK11" s="625"/>
      <c r="AL11" s="628">
        <v>6.2</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43913</v>
      </c>
      <c r="BH11" s="624"/>
      <c r="BI11" s="624"/>
      <c r="BJ11" s="624"/>
      <c r="BK11" s="624"/>
      <c r="BL11" s="624"/>
      <c r="BM11" s="624"/>
      <c r="BN11" s="625"/>
      <c r="BO11" s="626">
        <v>3</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308026</v>
      </c>
      <c r="CS11" s="624"/>
      <c r="CT11" s="624"/>
      <c r="CU11" s="624"/>
      <c r="CV11" s="624"/>
      <c r="CW11" s="624"/>
      <c r="CX11" s="624"/>
      <c r="CY11" s="625"/>
      <c r="CZ11" s="626">
        <v>2.4</v>
      </c>
      <c r="DA11" s="626"/>
      <c r="DB11" s="626"/>
      <c r="DC11" s="626"/>
      <c r="DD11" s="632">
        <v>85406</v>
      </c>
      <c r="DE11" s="624"/>
      <c r="DF11" s="624"/>
      <c r="DG11" s="624"/>
      <c r="DH11" s="624"/>
      <c r="DI11" s="624"/>
      <c r="DJ11" s="624"/>
      <c r="DK11" s="624"/>
      <c r="DL11" s="624"/>
      <c r="DM11" s="624"/>
      <c r="DN11" s="624"/>
      <c r="DO11" s="624"/>
      <c r="DP11" s="625"/>
      <c r="DQ11" s="632">
        <v>149284</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3053</v>
      </c>
      <c r="S12" s="624"/>
      <c r="T12" s="624"/>
      <c r="U12" s="624"/>
      <c r="V12" s="624"/>
      <c r="W12" s="624"/>
      <c r="X12" s="624"/>
      <c r="Y12" s="625"/>
      <c r="Z12" s="626">
        <v>0</v>
      </c>
      <c r="AA12" s="626"/>
      <c r="AB12" s="626"/>
      <c r="AC12" s="626"/>
      <c r="AD12" s="627">
        <v>3053</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685967</v>
      </c>
      <c r="BH12" s="624"/>
      <c r="BI12" s="624"/>
      <c r="BJ12" s="624"/>
      <c r="BK12" s="624"/>
      <c r="BL12" s="624"/>
      <c r="BM12" s="624"/>
      <c r="BN12" s="625"/>
      <c r="BO12" s="626">
        <v>47</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580447</v>
      </c>
      <c r="CS12" s="624"/>
      <c r="CT12" s="624"/>
      <c r="CU12" s="624"/>
      <c r="CV12" s="624"/>
      <c r="CW12" s="624"/>
      <c r="CX12" s="624"/>
      <c r="CY12" s="625"/>
      <c r="CZ12" s="626">
        <v>4.5</v>
      </c>
      <c r="DA12" s="626"/>
      <c r="DB12" s="626"/>
      <c r="DC12" s="626"/>
      <c r="DD12" s="632">
        <v>147869</v>
      </c>
      <c r="DE12" s="624"/>
      <c r="DF12" s="624"/>
      <c r="DG12" s="624"/>
      <c r="DH12" s="624"/>
      <c r="DI12" s="624"/>
      <c r="DJ12" s="624"/>
      <c r="DK12" s="624"/>
      <c r="DL12" s="624"/>
      <c r="DM12" s="624"/>
      <c r="DN12" s="624"/>
      <c r="DO12" s="624"/>
      <c r="DP12" s="625"/>
      <c r="DQ12" s="632">
        <v>341419</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684936</v>
      </c>
      <c r="BH13" s="624"/>
      <c r="BI13" s="624"/>
      <c r="BJ13" s="624"/>
      <c r="BK13" s="624"/>
      <c r="BL13" s="624"/>
      <c r="BM13" s="624"/>
      <c r="BN13" s="625"/>
      <c r="BO13" s="626">
        <v>47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2133767</v>
      </c>
      <c r="CS13" s="624"/>
      <c r="CT13" s="624"/>
      <c r="CU13" s="624"/>
      <c r="CV13" s="624"/>
      <c r="CW13" s="624"/>
      <c r="CX13" s="624"/>
      <c r="CY13" s="625"/>
      <c r="CZ13" s="626">
        <v>16.399999999999999</v>
      </c>
      <c r="DA13" s="626"/>
      <c r="DB13" s="626"/>
      <c r="DC13" s="626"/>
      <c r="DD13" s="632">
        <v>1800497</v>
      </c>
      <c r="DE13" s="624"/>
      <c r="DF13" s="624"/>
      <c r="DG13" s="624"/>
      <c r="DH13" s="624"/>
      <c r="DI13" s="624"/>
      <c r="DJ13" s="624"/>
      <c r="DK13" s="624"/>
      <c r="DL13" s="624"/>
      <c r="DM13" s="624"/>
      <c r="DN13" s="624"/>
      <c r="DO13" s="624"/>
      <c r="DP13" s="625"/>
      <c r="DQ13" s="632">
        <v>266264</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76554</v>
      </c>
      <c r="BH14" s="624"/>
      <c r="BI14" s="624"/>
      <c r="BJ14" s="624"/>
      <c r="BK14" s="624"/>
      <c r="BL14" s="624"/>
      <c r="BM14" s="624"/>
      <c r="BN14" s="625"/>
      <c r="BO14" s="626">
        <v>5.2</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622992</v>
      </c>
      <c r="CS14" s="624"/>
      <c r="CT14" s="624"/>
      <c r="CU14" s="624"/>
      <c r="CV14" s="624"/>
      <c r="CW14" s="624"/>
      <c r="CX14" s="624"/>
      <c r="CY14" s="625"/>
      <c r="CZ14" s="626">
        <v>4.8</v>
      </c>
      <c r="DA14" s="626"/>
      <c r="DB14" s="626"/>
      <c r="DC14" s="626"/>
      <c r="DD14" s="632">
        <v>155206</v>
      </c>
      <c r="DE14" s="624"/>
      <c r="DF14" s="624"/>
      <c r="DG14" s="624"/>
      <c r="DH14" s="624"/>
      <c r="DI14" s="624"/>
      <c r="DJ14" s="624"/>
      <c r="DK14" s="624"/>
      <c r="DL14" s="624"/>
      <c r="DM14" s="624"/>
      <c r="DN14" s="624"/>
      <c r="DO14" s="624"/>
      <c r="DP14" s="625"/>
      <c r="DQ14" s="632">
        <v>455677</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9805</v>
      </c>
      <c r="S15" s="624"/>
      <c r="T15" s="624"/>
      <c r="U15" s="624"/>
      <c r="V15" s="624"/>
      <c r="W15" s="624"/>
      <c r="X15" s="624"/>
      <c r="Y15" s="625"/>
      <c r="Z15" s="626">
        <v>0.1</v>
      </c>
      <c r="AA15" s="626"/>
      <c r="AB15" s="626"/>
      <c r="AC15" s="626"/>
      <c r="AD15" s="627">
        <v>9805</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89304</v>
      </c>
      <c r="BH15" s="624"/>
      <c r="BI15" s="624"/>
      <c r="BJ15" s="624"/>
      <c r="BK15" s="624"/>
      <c r="BL15" s="624"/>
      <c r="BM15" s="624"/>
      <c r="BN15" s="625"/>
      <c r="BO15" s="626">
        <v>6.1</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1169693</v>
      </c>
      <c r="CS15" s="624"/>
      <c r="CT15" s="624"/>
      <c r="CU15" s="624"/>
      <c r="CV15" s="624"/>
      <c r="CW15" s="624"/>
      <c r="CX15" s="624"/>
      <c r="CY15" s="625"/>
      <c r="CZ15" s="626">
        <v>9</v>
      </c>
      <c r="DA15" s="626"/>
      <c r="DB15" s="626"/>
      <c r="DC15" s="626"/>
      <c r="DD15" s="632">
        <v>209196</v>
      </c>
      <c r="DE15" s="624"/>
      <c r="DF15" s="624"/>
      <c r="DG15" s="624"/>
      <c r="DH15" s="624"/>
      <c r="DI15" s="624"/>
      <c r="DJ15" s="624"/>
      <c r="DK15" s="624"/>
      <c r="DL15" s="624"/>
      <c r="DM15" s="624"/>
      <c r="DN15" s="624"/>
      <c r="DO15" s="624"/>
      <c r="DP15" s="625"/>
      <c r="DQ15" s="632">
        <v>718398</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36301</v>
      </c>
      <c r="S16" s="624"/>
      <c r="T16" s="624"/>
      <c r="U16" s="624"/>
      <c r="V16" s="624"/>
      <c r="W16" s="624"/>
      <c r="X16" s="624"/>
      <c r="Y16" s="625"/>
      <c r="Z16" s="626">
        <v>0.3</v>
      </c>
      <c r="AA16" s="626"/>
      <c r="AB16" s="626"/>
      <c r="AC16" s="626"/>
      <c r="AD16" s="627">
        <v>36301</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5061</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1761</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59162</v>
      </c>
      <c r="S17" s="624"/>
      <c r="T17" s="624"/>
      <c r="U17" s="624"/>
      <c r="V17" s="624"/>
      <c r="W17" s="624"/>
      <c r="X17" s="624"/>
      <c r="Y17" s="625"/>
      <c r="Z17" s="626">
        <v>0.4</v>
      </c>
      <c r="AA17" s="626"/>
      <c r="AB17" s="626"/>
      <c r="AC17" s="626"/>
      <c r="AD17" s="627">
        <v>59162</v>
      </c>
      <c r="AE17" s="627"/>
      <c r="AF17" s="627"/>
      <c r="AG17" s="627"/>
      <c r="AH17" s="627"/>
      <c r="AI17" s="627"/>
      <c r="AJ17" s="627"/>
      <c r="AK17" s="627"/>
      <c r="AL17" s="628">
        <v>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984104</v>
      </c>
      <c r="CS17" s="624"/>
      <c r="CT17" s="624"/>
      <c r="CU17" s="624"/>
      <c r="CV17" s="624"/>
      <c r="CW17" s="624"/>
      <c r="CX17" s="624"/>
      <c r="CY17" s="625"/>
      <c r="CZ17" s="626">
        <v>7.6</v>
      </c>
      <c r="DA17" s="626"/>
      <c r="DB17" s="626"/>
      <c r="DC17" s="626"/>
      <c r="DD17" s="632" t="s">
        <v>122</v>
      </c>
      <c r="DE17" s="624"/>
      <c r="DF17" s="624"/>
      <c r="DG17" s="624"/>
      <c r="DH17" s="624"/>
      <c r="DI17" s="624"/>
      <c r="DJ17" s="624"/>
      <c r="DK17" s="624"/>
      <c r="DL17" s="624"/>
      <c r="DM17" s="624"/>
      <c r="DN17" s="624"/>
      <c r="DO17" s="624"/>
      <c r="DP17" s="625"/>
      <c r="DQ17" s="632">
        <v>984104</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6714</v>
      </c>
      <c r="S18" s="624"/>
      <c r="T18" s="624"/>
      <c r="U18" s="624"/>
      <c r="V18" s="624"/>
      <c r="W18" s="624"/>
      <c r="X18" s="624"/>
      <c r="Y18" s="625"/>
      <c r="Z18" s="626">
        <v>0</v>
      </c>
      <c r="AA18" s="626"/>
      <c r="AB18" s="626"/>
      <c r="AC18" s="626"/>
      <c r="AD18" s="627">
        <v>6714</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51707</v>
      </c>
      <c r="S19" s="624"/>
      <c r="T19" s="624"/>
      <c r="U19" s="624"/>
      <c r="V19" s="624"/>
      <c r="W19" s="624"/>
      <c r="X19" s="624"/>
      <c r="Y19" s="625"/>
      <c r="Z19" s="626">
        <v>0.4</v>
      </c>
      <c r="AA19" s="626"/>
      <c r="AB19" s="626"/>
      <c r="AC19" s="626"/>
      <c r="AD19" s="627">
        <v>51707</v>
      </c>
      <c r="AE19" s="627"/>
      <c r="AF19" s="627"/>
      <c r="AG19" s="627"/>
      <c r="AH19" s="627"/>
      <c r="AI19" s="627"/>
      <c r="AJ19" s="627"/>
      <c r="AK19" s="627"/>
      <c r="AL19" s="628">
        <v>0.9</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9291</v>
      </c>
      <c r="BH19" s="624"/>
      <c r="BI19" s="624"/>
      <c r="BJ19" s="624"/>
      <c r="BK19" s="624"/>
      <c r="BL19" s="624"/>
      <c r="BM19" s="624"/>
      <c r="BN19" s="625"/>
      <c r="BO19" s="626">
        <v>0.6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741</v>
      </c>
      <c r="S20" s="624"/>
      <c r="T20" s="624"/>
      <c r="U20" s="624"/>
      <c r="V20" s="624"/>
      <c r="W20" s="624"/>
      <c r="X20" s="624"/>
      <c r="Y20" s="625"/>
      <c r="Z20" s="626">
        <v>0</v>
      </c>
      <c r="AA20" s="626"/>
      <c r="AB20" s="626"/>
      <c r="AC20" s="626"/>
      <c r="AD20" s="627">
        <v>741</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9291</v>
      </c>
      <c r="BH20" s="624"/>
      <c r="BI20" s="624"/>
      <c r="BJ20" s="624"/>
      <c r="BK20" s="624"/>
      <c r="BL20" s="624"/>
      <c r="BM20" s="624"/>
      <c r="BN20" s="625"/>
      <c r="BO20" s="626">
        <v>0.6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13021422</v>
      </c>
      <c r="CS20" s="624"/>
      <c r="CT20" s="624"/>
      <c r="CU20" s="624"/>
      <c r="CV20" s="624"/>
      <c r="CW20" s="624"/>
      <c r="CX20" s="624"/>
      <c r="CY20" s="625"/>
      <c r="CZ20" s="626">
        <v>100</v>
      </c>
      <c r="DA20" s="626"/>
      <c r="DB20" s="626"/>
      <c r="DC20" s="626"/>
      <c r="DD20" s="632">
        <v>2542537</v>
      </c>
      <c r="DE20" s="624"/>
      <c r="DF20" s="624"/>
      <c r="DG20" s="624"/>
      <c r="DH20" s="624"/>
      <c r="DI20" s="624"/>
      <c r="DJ20" s="624"/>
      <c r="DK20" s="624"/>
      <c r="DL20" s="624"/>
      <c r="DM20" s="624"/>
      <c r="DN20" s="624"/>
      <c r="DO20" s="624"/>
      <c r="DP20" s="625"/>
      <c r="DQ20" s="632">
        <v>7063151</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4500925</v>
      </c>
      <c r="S21" s="624"/>
      <c r="T21" s="624"/>
      <c r="U21" s="624"/>
      <c r="V21" s="624"/>
      <c r="W21" s="624"/>
      <c r="X21" s="624"/>
      <c r="Y21" s="625"/>
      <c r="Z21" s="626">
        <v>31.5</v>
      </c>
      <c r="AA21" s="626"/>
      <c r="AB21" s="626"/>
      <c r="AC21" s="626"/>
      <c r="AD21" s="627">
        <v>3902789</v>
      </c>
      <c r="AE21" s="627"/>
      <c r="AF21" s="627"/>
      <c r="AG21" s="627"/>
      <c r="AH21" s="627"/>
      <c r="AI21" s="627"/>
      <c r="AJ21" s="627"/>
      <c r="AK21" s="627"/>
      <c r="AL21" s="628">
        <v>65.5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9291</v>
      </c>
      <c r="BH21" s="624"/>
      <c r="BI21" s="624"/>
      <c r="BJ21" s="624"/>
      <c r="BK21" s="624"/>
      <c r="BL21" s="624"/>
      <c r="BM21" s="624"/>
      <c r="BN21" s="625"/>
      <c r="BO21" s="626">
        <v>0.6</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3902789</v>
      </c>
      <c r="S22" s="624"/>
      <c r="T22" s="624"/>
      <c r="U22" s="624"/>
      <c r="V22" s="624"/>
      <c r="W22" s="624"/>
      <c r="X22" s="624"/>
      <c r="Y22" s="625"/>
      <c r="Z22" s="626">
        <v>27.3</v>
      </c>
      <c r="AA22" s="626"/>
      <c r="AB22" s="626"/>
      <c r="AC22" s="626"/>
      <c r="AD22" s="627">
        <v>3902789</v>
      </c>
      <c r="AE22" s="627"/>
      <c r="AF22" s="627"/>
      <c r="AG22" s="627"/>
      <c r="AH22" s="627"/>
      <c r="AI22" s="627"/>
      <c r="AJ22" s="627"/>
      <c r="AK22" s="627"/>
      <c r="AL22" s="628">
        <v>65.5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598136</v>
      </c>
      <c r="S23" s="624"/>
      <c r="T23" s="624"/>
      <c r="U23" s="624"/>
      <c r="V23" s="624"/>
      <c r="W23" s="624"/>
      <c r="X23" s="624"/>
      <c r="Y23" s="625"/>
      <c r="Z23" s="626">
        <v>4.2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3952586</v>
      </c>
      <c r="CS24" s="613"/>
      <c r="CT24" s="613"/>
      <c r="CU24" s="613"/>
      <c r="CV24" s="613"/>
      <c r="CW24" s="613"/>
      <c r="CX24" s="613"/>
      <c r="CY24" s="614"/>
      <c r="CZ24" s="617">
        <v>30.4</v>
      </c>
      <c r="DA24" s="618"/>
      <c r="DB24" s="618"/>
      <c r="DC24" s="634"/>
      <c r="DD24" s="655">
        <v>3106534</v>
      </c>
      <c r="DE24" s="613"/>
      <c r="DF24" s="613"/>
      <c r="DG24" s="613"/>
      <c r="DH24" s="613"/>
      <c r="DI24" s="613"/>
      <c r="DJ24" s="613"/>
      <c r="DK24" s="614"/>
      <c r="DL24" s="655">
        <v>2834942</v>
      </c>
      <c r="DM24" s="613"/>
      <c r="DN24" s="613"/>
      <c r="DO24" s="613"/>
      <c r="DP24" s="613"/>
      <c r="DQ24" s="613"/>
      <c r="DR24" s="613"/>
      <c r="DS24" s="613"/>
      <c r="DT24" s="613"/>
      <c r="DU24" s="613"/>
      <c r="DV24" s="614"/>
      <c r="DW24" s="617">
        <v>47.6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6543185</v>
      </c>
      <c r="S25" s="624"/>
      <c r="T25" s="624"/>
      <c r="U25" s="624"/>
      <c r="V25" s="624"/>
      <c r="W25" s="624"/>
      <c r="X25" s="624"/>
      <c r="Y25" s="625"/>
      <c r="Z25" s="626">
        <v>45.9</v>
      </c>
      <c r="AA25" s="626"/>
      <c r="AB25" s="626"/>
      <c r="AC25" s="626"/>
      <c r="AD25" s="627">
        <v>5945049</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1827009</v>
      </c>
      <c r="CS25" s="656"/>
      <c r="CT25" s="656"/>
      <c r="CU25" s="656"/>
      <c r="CV25" s="656"/>
      <c r="CW25" s="656"/>
      <c r="CX25" s="656"/>
      <c r="CY25" s="657"/>
      <c r="CZ25" s="628">
        <v>14</v>
      </c>
      <c r="DA25" s="653"/>
      <c r="DB25" s="653"/>
      <c r="DC25" s="658"/>
      <c r="DD25" s="632">
        <v>1628049</v>
      </c>
      <c r="DE25" s="656"/>
      <c r="DF25" s="656"/>
      <c r="DG25" s="656"/>
      <c r="DH25" s="656"/>
      <c r="DI25" s="656"/>
      <c r="DJ25" s="656"/>
      <c r="DK25" s="657"/>
      <c r="DL25" s="632">
        <v>1573587</v>
      </c>
      <c r="DM25" s="656"/>
      <c r="DN25" s="656"/>
      <c r="DO25" s="656"/>
      <c r="DP25" s="656"/>
      <c r="DQ25" s="656"/>
      <c r="DR25" s="656"/>
      <c r="DS25" s="656"/>
      <c r="DT25" s="656"/>
      <c r="DU25" s="656"/>
      <c r="DV25" s="657"/>
      <c r="DW25" s="628">
        <v>26.4</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1113</v>
      </c>
      <c r="S26" s="624"/>
      <c r="T26" s="624"/>
      <c r="U26" s="624"/>
      <c r="V26" s="624"/>
      <c r="W26" s="624"/>
      <c r="X26" s="624"/>
      <c r="Y26" s="625"/>
      <c r="Z26" s="626">
        <v>0</v>
      </c>
      <c r="AA26" s="626"/>
      <c r="AB26" s="626"/>
      <c r="AC26" s="626"/>
      <c r="AD26" s="627">
        <v>1113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913499</v>
      </c>
      <c r="CS26" s="624"/>
      <c r="CT26" s="624"/>
      <c r="CU26" s="624"/>
      <c r="CV26" s="624"/>
      <c r="CW26" s="624"/>
      <c r="CX26" s="624"/>
      <c r="CY26" s="625"/>
      <c r="CZ26" s="628">
        <v>7</v>
      </c>
      <c r="DA26" s="653"/>
      <c r="DB26" s="653"/>
      <c r="DC26" s="658"/>
      <c r="DD26" s="632">
        <v>785085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117971</v>
      </c>
      <c r="S27" s="624"/>
      <c r="T27" s="624"/>
      <c r="U27" s="624"/>
      <c r="V27" s="624"/>
      <c r="W27" s="624"/>
      <c r="X27" s="624"/>
      <c r="Y27" s="625"/>
      <c r="Z27" s="626">
        <v>0.8</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1458182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1141473</v>
      </c>
      <c r="CS27" s="656"/>
      <c r="CT27" s="656"/>
      <c r="CU27" s="656"/>
      <c r="CV27" s="656"/>
      <c r="CW27" s="656"/>
      <c r="CX27" s="656"/>
      <c r="CY27" s="657"/>
      <c r="CZ27" s="628">
        <v>8.8000000000000007</v>
      </c>
      <c r="DA27" s="653"/>
      <c r="DB27" s="653"/>
      <c r="DC27" s="658"/>
      <c r="DD27" s="632">
        <v>494381</v>
      </c>
      <c r="DE27" s="656"/>
      <c r="DF27" s="656"/>
      <c r="DG27" s="656"/>
      <c r="DH27" s="656"/>
      <c r="DI27" s="656"/>
      <c r="DJ27" s="656"/>
      <c r="DK27" s="657"/>
      <c r="DL27" s="632">
        <v>277251</v>
      </c>
      <c r="DM27" s="656"/>
      <c r="DN27" s="656"/>
      <c r="DO27" s="656"/>
      <c r="DP27" s="656"/>
      <c r="DQ27" s="656"/>
      <c r="DR27" s="656"/>
      <c r="DS27" s="656"/>
      <c r="DT27" s="656"/>
      <c r="DU27" s="656"/>
      <c r="DV27" s="657"/>
      <c r="DW27" s="628">
        <v>4.7</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85147</v>
      </c>
      <c r="S28" s="624"/>
      <c r="T28" s="624"/>
      <c r="U28" s="624"/>
      <c r="V28" s="624"/>
      <c r="W28" s="624"/>
      <c r="X28" s="624"/>
      <c r="Y28" s="625"/>
      <c r="Z28" s="626">
        <v>0.6</v>
      </c>
      <c r="AA28" s="626"/>
      <c r="AB28" s="626"/>
      <c r="AC28" s="626"/>
      <c r="AD28" s="627">
        <v>896</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984104</v>
      </c>
      <c r="CS28" s="624"/>
      <c r="CT28" s="624"/>
      <c r="CU28" s="624"/>
      <c r="CV28" s="624"/>
      <c r="CW28" s="624"/>
      <c r="CX28" s="624"/>
      <c r="CY28" s="625"/>
      <c r="CZ28" s="628">
        <v>7.6</v>
      </c>
      <c r="DA28" s="653"/>
      <c r="DB28" s="653"/>
      <c r="DC28" s="658"/>
      <c r="DD28" s="632">
        <v>984104</v>
      </c>
      <c r="DE28" s="624"/>
      <c r="DF28" s="624"/>
      <c r="DG28" s="624"/>
      <c r="DH28" s="624"/>
      <c r="DI28" s="624"/>
      <c r="DJ28" s="624"/>
      <c r="DK28" s="625"/>
      <c r="DL28" s="632">
        <v>984104</v>
      </c>
      <c r="DM28" s="624"/>
      <c r="DN28" s="624"/>
      <c r="DO28" s="624"/>
      <c r="DP28" s="624"/>
      <c r="DQ28" s="624"/>
      <c r="DR28" s="624"/>
      <c r="DS28" s="624"/>
      <c r="DT28" s="624"/>
      <c r="DU28" s="624"/>
      <c r="DV28" s="625"/>
      <c r="DW28" s="628">
        <v>16.5</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96755</v>
      </c>
      <c r="S29" s="624"/>
      <c r="T29" s="624"/>
      <c r="U29" s="624"/>
      <c r="V29" s="624"/>
      <c r="W29" s="624"/>
      <c r="X29" s="624"/>
      <c r="Y29" s="625"/>
      <c r="Z29" s="626">
        <v>0.7</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984104</v>
      </c>
      <c r="CS29" s="656"/>
      <c r="CT29" s="656"/>
      <c r="CU29" s="656"/>
      <c r="CV29" s="656"/>
      <c r="CW29" s="656"/>
      <c r="CX29" s="656"/>
      <c r="CY29" s="657"/>
      <c r="CZ29" s="628">
        <v>7.6</v>
      </c>
      <c r="DA29" s="653"/>
      <c r="DB29" s="653"/>
      <c r="DC29" s="658"/>
      <c r="DD29" s="632">
        <v>984104</v>
      </c>
      <c r="DE29" s="656"/>
      <c r="DF29" s="656"/>
      <c r="DG29" s="656"/>
      <c r="DH29" s="656"/>
      <c r="DI29" s="656"/>
      <c r="DJ29" s="656"/>
      <c r="DK29" s="657"/>
      <c r="DL29" s="632">
        <v>984104</v>
      </c>
      <c r="DM29" s="656"/>
      <c r="DN29" s="656"/>
      <c r="DO29" s="656"/>
      <c r="DP29" s="656"/>
      <c r="DQ29" s="656"/>
      <c r="DR29" s="656"/>
      <c r="DS29" s="656"/>
      <c r="DT29" s="656"/>
      <c r="DU29" s="656"/>
      <c r="DV29" s="657"/>
      <c r="DW29" s="628">
        <v>16.5</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1565020</v>
      </c>
      <c r="S30" s="624"/>
      <c r="T30" s="624"/>
      <c r="U30" s="624"/>
      <c r="V30" s="624"/>
      <c r="W30" s="624"/>
      <c r="X30" s="624"/>
      <c r="Y30" s="625"/>
      <c r="Z30" s="626">
        <v>11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952777</v>
      </c>
      <c r="CS30" s="624"/>
      <c r="CT30" s="624"/>
      <c r="CU30" s="624"/>
      <c r="CV30" s="624"/>
      <c r="CW30" s="624"/>
      <c r="CX30" s="624"/>
      <c r="CY30" s="625"/>
      <c r="CZ30" s="628">
        <v>7.3</v>
      </c>
      <c r="DA30" s="653"/>
      <c r="DB30" s="653"/>
      <c r="DC30" s="658"/>
      <c r="DD30" s="632">
        <v>952777</v>
      </c>
      <c r="DE30" s="624"/>
      <c r="DF30" s="624"/>
      <c r="DG30" s="624"/>
      <c r="DH30" s="624"/>
      <c r="DI30" s="624"/>
      <c r="DJ30" s="624"/>
      <c r="DK30" s="625"/>
      <c r="DL30" s="632">
        <v>952777</v>
      </c>
      <c r="DM30" s="624"/>
      <c r="DN30" s="624"/>
      <c r="DO30" s="624"/>
      <c r="DP30" s="624"/>
      <c r="DQ30" s="624"/>
      <c r="DR30" s="624"/>
      <c r="DS30" s="624"/>
      <c r="DT30" s="624"/>
      <c r="DU30" s="624"/>
      <c r="DV30" s="625"/>
      <c r="DW30" s="628">
        <v>16</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v>
      </c>
      <c r="BH31" s="667"/>
      <c r="BI31" s="667"/>
      <c r="BJ31" s="667"/>
      <c r="BK31" s="667"/>
      <c r="BL31" s="667"/>
      <c r="BM31" s="618">
        <v>96.3</v>
      </c>
      <c r="BN31" s="667"/>
      <c r="BO31" s="667"/>
      <c r="BP31" s="667"/>
      <c r="BQ31" s="668"/>
      <c r="BR31" s="670">
        <v>99.1</v>
      </c>
      <c r="BS31" s="667"/>
      <c r="BT31" s="667"/>
      <c r="BU31" s="667"/>
      <c r="BV31" s="667"/>
      <c r="BW31" s="667"/>
      <c r="BX31" s="618">
        <v>96.1</v>
      </c>
      <c r="BY31" s="667"/>
      <c r="BZ31" s="667"/>
      <c r="CA31" s="667"/>
      <c r="CB31" s="668"/>
      <c r="CD31" s="663"/>
      <c r="CE31" s="664"/>
      <c r="CF31" s="620" t="s">
        <v>300</v>
      </c>
      <c r="CG31" s="621"/>
      <c r="CH31" s="621"/>
      <c r="CI31" s="621"/>
      <c r="CJ31" s="621"/>
      <c r="CK31" s="621"/>
      <c r="CL31" s="621"/>
      <c r="CM31" s="621"/>
      <c r="CN31" s="621"/>
      <c r="CO31" s="621"/>
      <c r="CP31" s="621"/>
      <c r="CQ31" s="622"/>
      <c r="CR31" s="623">
        <v>31327</v>
      </c>
      <c r="CS31" s="656"/>
      <c r="CT31" s="656"/>
      <c r="CU31" s="656"/>
      <c r="CV31" s="656"/>
      <c r="CW31" s="656"/>
      <c r="CX31" s="656"/>
      <c r="CY31" s="657"/>
      <c r="CZ31" s="628">
        <v>0.2</v>
      </c>
      <c r="DA31" s="653"/>
      <c r="DB31" s="653"/>
      <c r="DC31" s="658"/>
      <c r="DD31" s="632">
        <v>31327</v>
      </c>
      <c r="DE31" s="656"/>
      <c r="DF31" s="656"/>
      <c r="DG31" s="656"/>
      <c r="DH31" s="656"/>
      <c r="DI31" s="656"/>
      <c r="DJ31" s="656"/>
      <c r="DK31" s="657"/>
      <c r="DL31" s="632">
        <v>31327</v>
      </c>
      <c r="DM31" s="656"/>
      <c r="DN31" s="656"/>
      <c r="DO31" s="656"/>
      <c r="DP31" s="656"/>
      <c r="DQ31" s="656"/>
      <c r="DR31" s="656"/>
      <c r="DS31" s="656"/>
      <c r="DT31" s="656"/>
      <c r="DU31" s="656"/>
      <c r="DV31" s="657"/>
      <c r="DW31" s="628">
        <v>0.5</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568250</v>
      </c>
      <c r="S32" s="624"/>
      <c r="T32" s="624"/>
      <c r="U32" s="624"/>
      <c r="V32" s="624"/>
      <c r="W32" s="624"/>
      <c r="X32" s="624"/>
      <c r="Y32" s="625"/>
      <c r="Z32" s="626">
        <v>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56"/>
      <c r="BI32" s="656"/>
      <c r="BJ32" s="656"/>
      <c r="BK32" s="656"/>
      <c r="BL32" s="656"/>
      <c r="BM32" s="629">
        <v>97.9</v>
      </c>
      <c r="BN32" s="656"/>
      <c r="BO32" s="656"/>
      <c r="BP32" s="656"/>
      <c r="BQ32" s="669"/>
      <c r="BR32" s="680">
        <v>99.3</v>
      </c>
      <c r="BS32" s="656"/>
      <c r="BT32" s="656"/>
      <c r="BU32" s="656"/>
      <c r="BV32" s="656"/>
      <c r="BW32" s="656"/>
      <c r="BX32" s="629">
        <v>97.6</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48437</v>
      </c>
      <c r="S33" s="624"/>
      <c r="T33" s="624"/>
      <c r="U33" s="624"/>
      <c r="V33" s="624"/>
      <c r="W33" s="624"/>
      <c r="X33" s="624"/>
      <c r="Y33" s="625"/>
      <c r="Z33" s="626">
        <v>0.3</v>
      </c>
      <c r="AA33" s="626"/>
      <c r="AB33" s="626"/>
      <c r="AC33" s="626"/>
      <c r="AD33" s="627">
        <v>8378</v>
      </c>
      <c r="AE33" s="627"/>
      <c r="AF33" s="627"/>
      <c r="AG33" s="627"/>
      <c r="AH33" s="627"/>
      <c r="AI33" s="627"/>
      <c r="AJ33" s="627"/>
      <c r="AK33" s="627"/>
      <c r="AL33" s="628">
        <v>0.1</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98.8</v>
      </c>
      <c r="BH33" s="682"/>
      <c r="BI33" s="682"/>
      <c r="BJ33" s="682"/>
      <c r="BK33" s="682"/>
      <c r="BL33" s="682"/>
      <c r="BM33" s="683">
        <v>94.6</v>
      </c>
      <c r="BN33" s="682"/>
      <c r="BO33" s="682"/>
      <c r="BP33" s="682"/>
      <c r="BQ33" s="684"/>
      <c r="BR33" s="681">
        <v>98.8</v>
      </c>
      <c r="BS33" s="682"/>
      <c r="BT33" s="682"/>
      <c r="BU33" s="682"/>
      <c r="BV33" s="682"/>
      <c r="BW33" s="682"/>
      <c r="BX33" s="683">
        <v>94.4</v>
      </c>
      <c r="BY33" s="682"/>
      <c r="BZ33" s="682"/>
      <c r="CA33" s="682"/>
      <c r="CB33" s="684"/>
      <c r="CD33" s="620" t="s">
        <v>307</v>
      </c>
      <c r="CE33" s="621"/>
      <c r="CF33" s="621"/>
      <c r="CG33" s="621"/>
      <c r="CH33" s="621"/>
      <c r="CI33" s="621"/>
      <c r="CJ33" s="621"/>
      <c r="CK33" s="621"/>
      <c r="CL33" s="621"/>
      <c r="CM33" s="621"/>
      <c r="CN33" s="621"/>
      <c r="CO33" s="621"/>
      <c r="CP33" s="621"/>
      <c r="CQ33" s="622"/>
      <c r="CR33" s="623">
        <v>6521238</v>
      </c>
      <c r="CS33" s="656"/>
      <c r="CT33" s="656"/>
      <c r="CU33" s="656"/>
      <c r="CV33" s="656"/>
      <c r="CW33" s="656"/>
      <c r="CX33" s="656"/>
      <c r="CY33" s="657"/>
      <c r="CZ33" s="628">
        <v>50.1</v>
      </c>
      <c r="DA33" s="653"/>
      <c r="DB33" s="653"/>
      <c r="DC33" s="658"/>
      <c r="DD33" s="632">
        <v>3679540</v>
      </c>
      <c r="DE33" s="656"/>
      <c r="DF33" s="656"/>
      <c r="DG33" s="656"/>
      <c r="DH33" s="656"/>
      <c r="DI33" s="656"/>
      <c r="DJ33" s="656"/>
      <c r="DK33" s="657"/>
      <c r="DL33" s="632">
        <v>2537876</v>
      </c>
      <c r="DM33" s="656"/>
      <c r="DN33" s="656"/>
      <c r="DO33" s="656"/>
      <c r="DP33" s="656"/>
      <c r="DQ33" s="656"/>
      <c r="DR33" s="656"/>
      <c r="DS33" s="656"/>
      <c r="DT33" s="656"/>
      <c r="DU33" s="656"/>
      <c r="DV33" s="657"/>
      <c r="DW33" s="628">
        <v>42.6</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1368299</v>
      </c>
      <c r="S34" s="624"/>
      <c r="T34" s="624"/>
      <c r="U34" s="624"/>
      <c r="V34" s="624"/>
      <c r="W34" s="624"/>
      <c r="X34" s="624"/>
      <c r="Y34" s="625"/>
      <c r="Z34" s="626">
        <v>9.6</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1723492</v>
      </c>
      <c r="CS34" s="624"/>
      <c r="CT34" s="624"/>
      <c r="CU34" s="624"/>
      <c r="CV34" s="624"/>
      <c r="CW34" s="624"/>
      <c r="CX34" s="624"/>
      <c r="CY34" s="625"/>
      <c r="CZ34" s="628">
        <v>13.2</v>
      </c>
      <c r="DA34" s="653"/>
      <c r="DB34" s="653"/>
      <c r="DC34" s="658"/>
      <c r="DD34" s="632">
        <v>772127</v>
      </c>
      <c r="DE34" s="624"/>
      <c r="DF34" s="624"/>
      <c r="DG34" s="624"/>
      <c r="DH34" s="624"/>
      <c r="DI34" s="624"/>
      <c r="DJ34" s="624"/>
      <c r="DK34" s="625"/>
      <c r="DL34" s="632">
        <v>660138</v>
      </c>
      <c r="DM34" s="624"/>
      <c r="DN34" s="624"/>
      <c r="DO34" s="624"/>
      <c r="DP34" s="624"/>
      <c r="DQ34" s="624"/>
      <c r="DR34" s="624"/>
      <c r="DS34" s="624"/>
      <c r="DT34" s="624"/>
      <c r="DU34" s="624"/>
      <c r="DV34" s="625"/>
      <c r="DW34" s="628">
        <v>11.1</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690654</v>
      </c>
      <c r="S35" s="624"/>
      <c r="T35" s="624"/>
      <c r="U35" s="624"/>
      <c r="V35" s="624"/>
      <c r="W35" s="624"/>
      <c r="X35" s="624"/>
      <c r="Y35" s="625"/>
      <c r="Z35" s="626">
        <v>4.8</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65496</v>
      </c>
      <c r="CS35" s="656"/>
      <c r="CT35" s="656"/>
      <c r="CU35" s="656"/>
      <c r="CV35" s="656"/>
      <c r="CW35" s="656"/>
      <c r="CX35" s="656"/>
      <c r="CY35" s="657"/>
      <c r="CZ35" s="628">
        <v>0.5</v>
      </c>
      <c r="DA35" s="653"/>
      <c r="DB35" s="653"/>
      <c r="DC35" s="658"/>
      <c r="DD35" s="632">
        <v>18624</v>
      </c>
      <c r="DE35" s="656"/>
      <c r="DF35" s="656"/>
      <c r="DG35" s="656"/>
      <c r="DH35" s="656"/>
      <c r="DI35" s="656"/>
      <c r="DJ35" s="656"/>
      <c r="DK35" s="657"/>
      <c r="DL35" s="632">
        <v>17410</v>
      </c>
      <c r="DM35" s="656"/>
      <c r="DN35" s="656"/>
      <c r="DO35" s="656"/>
      <c r="DP35" s="656"/>
      <c r="DQ35" s="656"/>
      <c r="DR35" s="656"/>
      <c r="DS35" s="656"/>
      <c r="DT35" s="656"/>
      <c r="DU35" s="656"/>
      <c r="DV35" s="657"/>
      <c r="DW35" s="628">
        <v>0.3</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1558471</v>
      </c>
      <c r="S36" s="624"/>
      <c r="T36" s="624"/>
      <c r="U36" s="624"/>
      <c r="V36" s="624"/>
      <c r="W36" s="624"/>
      <c r="X36" s="624"/>
      <c r="Y36" s="625"/>
      <c r="Z36" s="626">
        <v>10.9</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1509586</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26338</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2192050</v>
      </c>
      <c r="CS36" s="624"/>
      <c r="CT36" s="624"/>
      <c r="CU36" s="624"/>
      <c r="CV36" s="624"/>
      <c r="CW36" s="624"/>
      <c r="CX36" s="624"/>
      <c r="CY36" s="625"/>
      <c r="CZ36" s="628">
        <v>16.8</v>
      </c>
      <c r="DA36" s="653"/>
      <c r="DB36" s="653"/>
      <c r="DC36" s="658"/>
      <c r="DD36" s="632">
        <v>1485653</v>
      </c>
      <c r="DE36" s="624"/>
      <c r="DF36" s="624"/>
      <c r="DG36" s="624"/>
      <c r="DH36" s="624"/>
      <c r="DI36" s="624"/>
      <c r="DJ36" s="624"/>
      <c r="DK36" s="625"/>
      <c r="DL36" s="632">
        <v>1203741</v>
      </c>
      <c r="DM36" s="624"/>
      <c r="DN36" s="624"/>
      <c r="DO36" s="624"/>
      <c r="DP36" s="624"/>
      <c r="DQ36" s="624"/>
      <c r="DR36" s="624"/>
      <c r="DS36" s="624"/>
      <c r="DT36" s="624"/>
      <c r="DU36" s="624"/>
      <c r="DV36" s="625"/>
      <c r="DW36" s="628">
        <v>20.2</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307838</v>
      </c>
      <c r="S37" s="624"/>
      <c r="T37" s="624"/>
      <c r="U37" s="624"/>
      <c r="V37" s="624"/>
      <c r="W37" s="624"/>
      <c r="X37" s="624"/>
      <c r="Y37" s="625"/>
      <c r="Z37" s="626">
        <v>2.2000000000000002</v>
      </c>
      <c r="AA37" s="626"/>
      <c r="AB37" s="626"/>
      <c r="AC37" s="626"/>
      <c r="AD37" s="627">
        <v>4078</v>
      </c>
      <c r="AE37" s="627"/>
      <c r="AF37" s="627"/>
      <c r="AG37" s="627"/>
      <c r="AH37" s="627"/>
      <c r="AI37" s="627"/>
      <c r="AJ37" s="627"/>
      <c r="AK37" s="627"/>
      <c r="AL37" s="628">
        <v>0.1</v>
      </c>
      <c r="AM37" s="629"/>
      <c r="AN37" s="629"/>
      <c r="AO37" s="630"/>
      <c r="AQ37" s="686" t="s">
        <v>319</v>
      </c>
      <c r="AR37" s="687"/>
      <c r="AS37" s="687"/>
      <c r="AT37" s="687"/>
      <c r="AU37" s="687"/>
      <c r="AV37" s="687"/>
      <c r="AW37" s="687"/>
      <c r="AX37" s="687"/>
      <c r="AY37" s="688"/>
      <c r="AZ37" s="623">
        <v>575125</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1153</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744179</v>
      </c>
      <c r="CS37" s="656"/>
      <c r="CT37" s="656"/>
      <c r="CU37" s="656"/>
      <c r="CV37" s="656"/>
      <c r="CW37" s="656"/>
      <c r="CX37" s="656"/>
      <c r="CY37" s="657"/>
      <c r="CZ37" s="628">
        <v>5.7</v>
      </c>
      <c r="DA37" s="653"/>
      <c r="DB37" s="653"/>
      <c r="DC37" s="658"/>
      <c r="DD37" s="632">
        <v>669382</v>
      </c>
      <c r="DE37" s="656"/>
      <c r="DF37" s="656"/>
      <c r="DG37" s="656"/>
      <c r="DH37" s="656"/>
      <c r="DI37" s="656"/>
      <c r="DJ37" s="656"/>
      <c r="DK37" s="657"/>
      <c r="DL37" s="632">
        <v>650515</v>
      </c>
      <c r="DM37" s="656"/>
      <c r="DN37" s="656"/>
      <c r="DO37" s="656"/>
      <c r="DP37" s="656"/>
      <c r="DQ37" s="656"/>
      <c r="DR37" s="656"/>
      <c r="DS37" s="656"/>
      <c r="DT37" s="656"/>
      <c r="DU37" s="656"/>
      <c r="DV37" s="657"/>
      <c r="DW37" s="628">
        <v>10.9</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1319200</v>
      </c>
      <c r="S38" s="624"/>
      <c r="T38" s="624"/>
      <c r="U38" s="624"/>
      <c r="V38" s="624"/>
      <c r="W38" s="624"/>
      <c r="X38" s="624"/>
      <c r="Y38" s="625"/>
      <c r="Z38" s="626">
        <v>9.1999999999999993</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83102</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1937</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827359</v>
      </c>
      <c r="CS38" s="624"/>
      <c r="CT38" s="624"/>
      <c r="CU38" s="624"/>
      <c r="CV38" s="624"/>
      <c r="CW38" s="624"/>
      <c r="CX38" s="624"/>
      <c r="CY38" s="625"/>
      <c r="CZ38" s="628">
        <v>6.4</v>
      </c>
      <c r="DA38" s="653"/>
      <c r="DB38" s="653"/>
      <c r="DC38" s="658"/>
      <c r="DD38" s="632">
        <v>683105</v>
      </c>
      <c r="DE38" s="624"/>
      <c r="DF38" s="624"/>
      <c r="DG38" s="624"/>
      <c r="DH38" s="624"/>
      <c r="DI38" s="624"/>
      <c r="DJ38" s="624"/>
      <c r="DK38" s="625"/>
      <c r="DL38" s="632">
        <v>656587</v>
      </c>
      <c r="DM38" s="624"/>
      <c r="DN38" s="624"/>
      <c r="DO38" s="624"/>
      <c r="DP38" s="624"/>
      <c r="DQ38" s="624"/>
      <c r="DR38" s="624"/>
      <c r="DS38" s="624"/>
      <c r="DT38" s="624"/>
      <c r="DU38" s="624"/>
      <c r="DV38" s="625"/>
      <c r="DW38" s="628">
        <v>11</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24000</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2763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1421046</v>
      </c>
      <c r="CS39" s="656"/>
      <c r="CT39" s="656"/>
      <c r="CU39" s="656"/>
      <c r="CV39" s="656"/>
      <c r="CW39" s="656"/>
      <c r="CX39" s="656"/>
      <c r="CY39" s="657"/>
      <c r="CZ39" s="628">
        <v>10.9</v>
      </c>
      <c r="DA39" s="653"/>
      <c r="DB39" s="653"/>
      <c r="DC39" s="658"/>
      <c r="DD39" s="632">
        <v>720007</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85</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291795</v>
      </c>
      <c r="CS40" s="624"/>
      <c r="CT40" s="624"/>
      <c r="CU40" s="624"/>
      <c r="CV40" s="624"/>
      <c r="CW40" s="624"/>
      <c r="CX40" s="624"/>
      <c r="CY40" s="625"/>
      <c r="CZ40" s="628">
        <v>2.2000000000000002</v>
      </c>
      <c r="DA40" s="653"/>
      <c r="DB40" s="653"/>
      <c r="DC40" s="658"/>
      <c r="DD40" s="632">
        <v>24</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14270340</v>
      </c>
      <c r="S41" s="696"/>
      <c r="T41" s="696"/>
      <c r="U41" s="696"/>
      <c r="V41" s="696"/>
      <c r="W41" s="696"/>
      <c r="X41" s="696"/>
      <c r="Y41" s="700"/>
      <c r="Z41" s="701">
        <v>100</v>
      </c>
      <c r="AA41" s="701"/>
      <c r="AB41" s="701"/>
      <c r="AC41" s="701"/>
      <c r="AD41" s="702">
        <v>5959514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173180</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654179</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474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2547598</v>
      </c>
      <c r="CS42" s="656"/>
      <c r="CT42" s="656"/>
      <c r="CU42" s="656"/>
      <c r="CV42" s="656"/>
      <c r="CW42" s="656"/>
      <c r="CX42" s="656"/>
      <c r="CY42" s="657"/>
      <c r="CZ42" s="628">
        <v>19.600000000000001</v>
      </c>
      <c r="DA42" s="653"/>
      <c r="DB42" s="653"/>
      <c r="DC42" s="658"/>
      <c r="DD42" s="632">
        <v>277077</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38360</v>
      </c>
      <c r="CS43" s="656"/>
      <c r="CT43" s="656"/>
      <c r="CU43" s="656"/>
      <c r="CV43" s="656"/>
      <c r="CW43" s="656"/>
      <c r="CX43" s="656"/>
      <c r="CY43" s="657"/>
      <c r="CZ43" s="628">
        <v>0.3</v>
      </c>
      <c r="DA43" s="653"/>
      <c r="DB43" s="653"/>
      <c r="DC43" s="658"/>
      <c r="DD43" s="632">
        <v>38360</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2542537</v>
      </c>
      <c r="CS44" s="624"/>
      <c r="CT44" s="624"/>
      <c r="CU44" s="624"/>
      <c r="CV44" s="624"/>
      <c r="CW44" s="624"/>
      <c r="CX44" s="624"/>
      <c r="CY44" s="625"/>
      <c r="CZ44" s="628">
        <v>19.5</v>
      </c>
      <c r="DA44" s="629"/>
      <c r="DB44" s="629"/>
      <c r="DC44" s="635"/>
      <c r="DD44" s="632">
        <v>275316</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1521660</v>
      </c>
      <c r="CS45" s="656"/>
      <c r="CT45" s="656"/>
      <c r="CU45" s="656"/>
      <c r="CV45" s="656"/>
      <c r="CW45" s="656"/>
      <c r="CX45" s="656"/>
      <c r="CY45" s="657"/>
      <c r="CZ45" s="628">
        <v>11.7</v>
      </c>
      <c r="DA45" s="653"/>
      <c r="DB45" s="653"/>
      <c r="DC45" s="658"/>
      <c r="DD45" s="632">
        <v>100726</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973441</v>
      </c>
      <c r="CS46" s="624"/>
      <c r="CT46" s="624"/>
      <c r="CU46" s="624"/>
      <c r="CV46" s="624"/>
      <c r="CW46" s="624"/>
      <c r="CX46" s="624"/>
      <c r="CY46" s="625"/>
      <c r="CZ46" s="628">
        <v>7.5</v>
      </c>
      <c r="DA46" s="629"/>
      <c r="DB46" s="629"/>
      <c r="DC46" s="635"/>
      <c r="DD46" s="632">
        <v>151559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5061</v>
      </c>
      <c r="CS47" s="656"/>
      <c r="CT47" s="656"/>
      <c r="CU47" s="656"/>
      <c r="CV47" s="656"/>
      <c r="CW47" s="656"/>
      <c r="CX47" s="656"/>
      <c r="CY47" s="657"/>
      <c r="CZ47" s="628">
        <v>0</v>
      </c>
      <c r="DA47" s="653"/>
      <c r="DB47" s="653"/>
      <c r="DC47" s="658"/>
      <c r="DD47" s="632">
        <v>1761</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13021422</v>
      </c>
      <c r="CS49" s="682"/>
      <c r="CT49" s="682"/>
      <c r="CU49" s="682"/>
      <c r="CV49" s="682"/>
      <c r="CW49" s="682"/>
      <c r="CX49" s="682"/>
      <c r="CY49" s="711"/>
      <c r="CZ49" s="703">
        <v>100</v>
      </c>
      <c r="DA49" s="712"/>
      <c r="DB49" s="712"/>
      <c r="DC49" s="713"/>
      <c r="DD49" s="714">
        <v>7063151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Rao/zO/Lcr8RumatLp5qV1eAm88qw3n+4cmEnciGeip9Z/ylHA9W4gKBY8+vVPflMjpLPyoPyYTTH5u7g2vhXA==" saltValue="ix9dtf27xXHHbpiO1jmpK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14301</v>
      </c>
      <c r="R7" s="753"/>
      <c r="S7" s="753"/>
      <c r="T7" s="753"/>
      <c r="U7" s="753"/>
      <c r="V7" s="753">
        <v>13052</v>
      </c>
      <c r="W7" s="753"/>
      <c r="X7" s="753"/>
      <c r="Y7" s="753"/>
      <c r="Z7" s="753"/>
      <c r="AA7" s="753">
        <v>1249</v>
      </c>
      <c r="AB7" s="753"/>
      <c r="AC7" s="753"/>
      <c r="AD7" s="753"/>
      <c r="AE7" s="754"/>
      <c r="AF7" s="755">
        <v>1046</v>
      </c>
      <c r="AG7" s="756"/>
      <c r="AH7" s="756"/>
      <c r="AI7" s="756"/>
      <c r="AJ7" s="757"/>
      <c r="AK7" s="758">
        <v>856</v>
      </c>
      <c r="AL7" s="759"/>
      <c r="AM7" s="759"/>
      <c r="AN7" s="759"/>
      <c r="AO7" s="759"/>
      <c r="AP7" s="759">
        <v>10206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556</v>
      </c>
      <c r="BT7" s="747"/>
      <c r="BU7" s="747"/>
      <c r="BV7" s="747"/>
      <c r="BW7" s="747"/>
      <c r="BX7" s="747"/>
      <c r="BY7" s="747"/>
      <c r="BZ7" s="747"/>
      <c r="CA7" s="747"/>
      <c r="CB7" s="747"/>
      <c r="CC7" s="747"/>
      <c r="CD7" s="747"/>
      <c r="CE7" s="747"/>
      <c r="CF7" s="747"/>
      <c r="CG7" s="762"/>
      <c r="CH7" s="743">
        <v>43</v>
      </c>
      <c r="CI7" s="744"/>
      <c r="CJ7" s="744"/>
      <c r="CK7" s="744"/>
      <c r="CL7" s="745"/>
      <c r="CM7" s="743">
        <v>222</v>
      </c>
      <c r="CN7" s="744"/>
      <c r="CO7" s="744"/>
      <c r="CP7" s="744"/>
      <c r="CQ7" s="745"/>
      <c r="CR7" s="743">
        <v>10</v>
      </c>
      <c r="CS7" s="744"/>
      <c r="CT7" s="744"/>
      <c r="CU7" s="744"/>
      <c r="CV7" s="745"/>
      <c r="CW7" s="743" t="s">
        <v>560</v>
      </c>
      <c r="CX7" s="744"/>
      <c r="CY7" s="744"/>
      <c r="CZ7" s="744"/>
      <c r="DA7" s="745"/>
      <c r="DB7" s="743" t="s">
        <v>560</v>
      </c>
      <c r="DC7" s="744"/>
      <c r="DD7" s="744"/>
      <c r="DE7" s="744"/>
      <c r="DF7" s="745"/>
      <c r="DG7" s="743" t="s">
        <v>560</v>
      </c>
      <c r="DH7" s="744"/>
      <c r="DI7" s="744"/>
      <c r="DJ7" s="744"/>
      <c r="DK7" s="745"/>
      <c r="DL7" s="743" t="s">
        <v>560</v>
      </c>
      <c r="DM7" s="744"/>
      <c r="DN7" s="744"/>
      <c r="DO7" s="744"/>
      <c r="DP7" s="745"/>
      <c r="DQ7" s="743" t="s">
        <v>560</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557</v>
      </c>
      <c r="BT8" s="774"/>
      <c r="BU8" s="774"/>
      <c r="BV8" s="774"/>
      <c r="BW8" s="774"/>
      <c r="BX8" s="774"/>
      <c r="BY8" s="774"/>
      <c r="BZ8" s="774"/>
      <c r="CA8" s="774"/>
      <c r="CB8" s="774"/>
      <c r="CC8" s="774"/>
      <c r="CD8" s="774"/>
      <c r="CE8" s="774"/>
      <c r="CF8" s="774"/>
      <c r="CG8" s="775"/>
      <c r="CH8" s="776">
        <v>15</v>
      </c>
      <c r="CI8" s="777"/>
      <c r="CJ8" s="777"/>
      <c r="CK8" s="777"/>
      <c r="CL8" s="778"/>
      <c r="CM8" s="776">
        <v>292</v>
      </c>
      <c r="CN8" s="777"/>
      <c r="CO8" s="777"/>
      <c r="CP8" s="777"/>
      <c r="CQ8" s="778"/>
      <c r="CR8" s="776">
        <v>7</v>
      </c>
      <c r="CS8" s="777"/>
      <c r="CT8" s="777"/>
      <c r="CU8" s="777"/>
      <c r="CV8" s="778"/>
      <c r="CW8" s="776" t="s">
        <v>560</v>
      </c>
      <c r="CX8" s="777"/>
      <c r="CY8" s="777"/>
      <c r="CZ8" s="777"/>
      <c r="DA8" s="778"/>
      <c r="DB8" s="776" t="s">
        <v>560</v>
      </c>
      <c r="DC8" s="777"/>
      <c r="DD8" s="777"/>
      <c r="DE8" s="777"/>
      <c r="DF8" s="778"/>
      <c r="DG8" s="776" t="s">
        <v>560</v>
      </c>
      <c r="DH8" s="777"/>
      <c r="DI8" s="777"/>
      <c r="DJ8" s="777"/>
      <c r="DK8" s="778"/>
      <c r="DL8" s="776" t="s">
        <v>560</v>
      </c>
      <c r="DM8" s="777"/>
      <c r="DN8" s="777"/>
      <c r="DO8" s="777"/>
      <c r="DP8" s="778"/>
      <c r="DQ8" s="776" t="s">
        <v>560</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558</v>
      </c>
      <c r="BT9" s="774"/>
      <c r="BU9" s="774"/>
      <c r="BV9" s="774"/>
      <c r="BW9" s="774"/>
      <c r="BX9" s="774"/>
      <c r="BY9" s="774"/>
      <c r="BZ9" s="774"/>
      <c r="CA9" s="774"/>
      <c r="CB9" s="774"/>
      <c r="CC9" s="774"/>
      <c r="CD9" s="774"/>
      <c r="CE9" s="774"/>
      <c r="CF9" s="774"/>
      <c r="CG9" s="775"/>
      <c r="CH9" s="776">
        <v>1</v>
      </c>
      <c r="CI9" s="777"/>
      <c r="CJ9" s="777"/>
      <c r="CK9" s="777"/>
      <c r="CL9" s="778"/>
      <c r="CM9" s="776">
        <v>52</v>
      </c>
      <c r="CN9" s="777"/>
      <c r="CO9" s="777"/>
      <c r="CP9" s="777"/>
      <c r="CQ9" s="778"/>
      <c r="CR9" s="776">
        <v>35</v>
      </c>
      <c r="CS9" s="777"/>
      <c r="CT9" s="777"/>
      <c r="CU9" s="777"/>
      <c r="CV9" s="778"/>
      <c r="CW9" s="776" t="s">
        <v>560</v>
      </c>
      <c r="CX9" s="777"/>
      <c r="CY9" s="777"/>
      <c r="CZ9" s="777"/>
      <c r="DA9" s="778"/>
      <c r="DB9" s="776" t="s">
        <v>560</v>
      </c>
      <c r="DC9" s="777"/>
      <c r="DD9" s="777"/>
      <c r="DE9" s="777"/>
      <c r="DF9" s="778"/>
      <c r="DG9" s="776" t="s">
        <v>560</v>
      </c>
      <c r="DH9" s="777"/>
      <c r="DI9" s="777"/>
      <c r="DJ9" s="777"/>
      <c r="DK9" s="778"/>
      <c r="DL9" s="776" t="s">
        <v>560</v>
      </c>
      <c r="DM9" s="777"/>
      <c r="DN9" s="777"/>
      <c r="DO9" s="777"/>
      <c r="DP9" s="778"/>
      <c r="DQ9" s="776" t="s">
        <v>560</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559</v>
      </c>
      <c r="BT10" s="774"/>
      <c r="BU10" s="774"/>
      <c r="BV10" s="774"/>
      <c r="BW10" s="774"/>
      <c r="BX10" s="774"/>
      <c r="BY10" s="774"/>
      <c r="BZ10" s="774"/>
      <c r="CA10" s="774"/>
      <c r="CB10" s="774"/>
      <c r="CC10" s="774"/>
      <c r="CD10" s="774"/>
      <c r="CE10" s="774"/>
      <c r="CF10" s="774"/>
      <c r="CG10" s="775"/>
      <c r="CH10" s="776">
        <v>-128</v>
      </c>
      <c r="CI10" s="777"/>
      <c r="CJ10" s="777"/>
      <c r="CK10" s="777"/>
      <c r="CL10" s="778"/>
      <c r="CM10" s="776">
        <v>64</v>
      </c>
      <c r="CN10" s="777"/>
      <c r="CO10" s="777"/>
      <c r="CP10" s="777"/>
      <c r="CQ10" s="778"/>
      <c r="CR10" s="776">
        <v>11</v>
      </c>
      <c r="CS10" s="777"/>
      <c r="CT10" s="777"/>
      <c r="CU10" s="777"/>
      <c r="CV10" s="778"/>
      <c r="CW10" s="776">
        <v>68</v>
      </c>
      <c r="CX10" s="777"/>
      <c r="CY10" s="777"/>
      <c r="CZ10" s="777"/>
      <c r="DA10" s="778"/>
      <c r="DB10" s="776" t="s">
        <v>560</v>
      </c>
      <c r="DC10" s="777"/>
      <c r="DD10" s="777"/>
      <c r="DE10" s="777"/>
      <c r="DF10" s="778"/>
      <c r="DG10" s="776" t="s">
        <v>560</v>
      </c>
      <c r="DH10" s="777"/>
      <c r="DI10" s="777"/>
      <c r="DJ10" s="777"/>
      <c r="DK10" s="778"/>
      <c r="DL10" s="776" t="s">
        <v>560</v>
      </c>
      <c r="DM10" s="777"/>
      <c r="DN10" s="777"/>
      <c r="DO10" s="777"/>
      <c r="DP10" s="778"/>
      <c r="DQ10" s="776" t="s">
        <v>560</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14301</v>
      </c>
      <c r="R23" s="793"/>
      <c r="S23" s="793"/>
      <c r="T23" s="793"/>
      <c r="U23" s="793"/>
      <c r="V23" s="793">
        <v>13052</v>
      </c>
      <c r="W23" s="793"/>
      <c r="X23" s="793"/>
      <c r="Y23" s="793"/>
      <c r="Z23" s="793"/>
      <c r="AA23" s="793">
        <v>1249</v>
      </c>
      <c r="AB23" s="793"/>
      <c r="AC23" s="793"/>
      <c r="AD23" s="793"/>
      <c r="AE23" s="794"/>
      <c r="AF23" s="795">
        <v>1046</v>
      </c>
      <c r="AG23" s="793"/>
      <c r="AH23" s="793"/>
      <c r="AI23" s="793"/>
      <c r="AJ23" s="796"/>
      <c r="AK23" s="797"/>
      <c r="AL23" s="798"/>
      <c r="AM23" s="798"/>
      <c r="AN23" s="798"/>
      <c r="AO23" s="798"/>
      <c r="AP23" s="793">
        <v>10206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1771</v>
      </c>
      <c r="R28" s="823"/>
      <c r="S28" s="823"/>
      <c r="T28" s="823"/>
      <c r="U28" s="823"/>
      <c r="V28" s="823">
        <v>1745</v>
      </c>
      <c r="W28" s="823"/>
      <c r="X28" s="823"/>
      <c r="Y28" s="823"/>
      <c r="Z28" s="823"/>
      <c r="AA28" s="823">
        <v>26</v>
      </c>
      <c r="AB28" s="823"/>
      <c r="AC28" s="823"/>
      <c r="AD28" s="823"/>
      <c r="AE28" s="824"/>
      <c r="AF28" s="825">
        <v>26</v>
      </c>
      <c r="AG28" s="823"/>
      <c r="AH28" s="823"/>
      <c r="AI28" s="823"/>
      <c r="AJ28" s="826"/>
      <c r="AK28" s="827">
        <v>161</v>
      </c>
      <c r="AL28" s="828"/>
      <c r="AM28" s="828"/>
      <c r="AN28" s="828"/>
      <c r="AO28" s="828"/>
      <c r="AP28" s="828" t="s">
        <v>545</v>
      </c>
      <c r="AQ28" s="828"/>
      <c r="AR28" s="828"/>
      <c r="AS28" s="828"/>
      <c r="AT28" s="828"/>
      <c r="AU28" s="828" t="s">
        <v>545</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349</v>
      </c>
      <c r="R29" s="784"/>
      <c r="S29" s="784"/>
      <c r="T29" s="784"/>
      <c r="U29" s="784"/>
      <c r="V29" s="784">
        <v>349</v>
      </c>
      <c r="W29" s="784"/>
      <c r="X29" s="784"/>
      <c r="Y29" s="784"/>
      <c r="Z29" s="784"/>
      <c r="AA29" s="784" t="s">
        <v>545</v>
      </c>
      <c r="AB29" s="784"/>
      <c r="AC29" s="784"/>
      <c r="AD29" s="784"/>
      <c r="AE29" s="785"/>
      <c r="AF29" s="786" t="s">
        <v>122</v>
      </c>
      <c r="AG29" s="787"/>
      <c r="AH29" s="787"/>
      <c r="AI29" s="787"/>
      <c r="AJ29" s="788"/>
      <c r="AK29" s="834">
        <v>90</v>
      </c>
      <c r="AL29" s="830"/>
      <c r="AM29" s="830"/>
      <c r="AN29" s="830"/>
      <c r="AO29" s="830"/>
      <c r="AP29" s="830" t="s">
        <v>545</v>
      </c>
      <c r="AQ29" s="830"/>
      <c r="AR29" s="830"/>
      <c r="AS29" s="830"/>
      <c r="AT29" s="830"/>
      <c r="AU29" s="830" t="s">
        <v>545</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2152</v>
      </c>
      <c r="R30" s="784"/>
      <c r="S30" s="784"/>
      <c r="T30" s="784"/>
      <c r="U30" s="784"/>
      <c r="V30" s="784">
        <v>2121</v>
      </c>
      <c r="W30" s="784"/>
      <c r="X30" s="784"/>
      <c r="Y30" s="784"/>
      <c r="Z30" s="784"/>
      <c r="AA30" s="784">
        <v>31</v>
      </c>
      <c r="AB30" s="784"/>
      <c r="AC30" s="784"/>
      <c r="AD30" s="784"/>
      <c r="AE30" s="785"/>
      <c r="AF30" s="786">
        <v>31</v>
      </c>
      <c r="AG30" s="787"/>
      <c r="AH30" s="787"/>
      <c r="AI30" s="787"/>
      <c r="AJ30" s="788"/>
      <c r="AK30" s="834">
        <v>312</v>
      </c>
      <c r="AL30" s="830"/>
      <c r="AM30" s="830"/>
      <c r="AN30" s="830"/>
      <c r="AO30" s="830"/>
      <c r="AP30" s="830" t="s">
        <v>545</v>
      </c>
      <c r="AQ30" s="830"/>
      <c r="AR30" s="830"/>
      <c r="AS30" s="830"/>
      <c r="AT30" s="830"/>
      <c r="AU30" s="830" t="s">
        <v>545</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70</v>
      </c>
      <c r="R31" s="784"/>
      <c r="S31" s="784"/>
      <c r="T31" s="784"/>
      <c r="U31" s="784"/>
      <c r="V31" s="784">
        <v>58</v>
      </c>
      <c r="W31" s="784"/>
      <c r="X31" s="784"/>
      <c r="Y31" s="784"/>
      <c r="Z31" s="784"/>
      <c r="AA31" s="784">
        <v>12</v>
      </c>
      <c r="AB31" s="784"/>
      <c r="AC31" s="784"/>
      <c r="AD31" s="784"/>
      <c r="AE31" s="785"/>
      <c r="AF31" s="786">
        <v>12</v>
      </c>
      <c r="AG31" s="787"/>
      <c r="AH31" s="787"/>
      <c r="AI31" s="787"/>
      <c r="AJ31" s="788"/>
      <c r="AK31" s="834">
        <v>0</v>
      </c>
      <c r="AL31" s="830"/>
      <c r="AM31" s="830"/>
      <c r="AN31" s="830"/>
      <c r="AO31" s="830"/>
      <c r="AP31" s="830" t="s">
        <v>545</v>
      </c>
      <c r="AQ31" s="830"/>
      <c r="AR31" s="830"/>
      <c r="AS31" s="830"/>
      <c r="AT31" s="830"/>
      <c r="AU31" s="830" t="s">
        <v>545</v>
      </c>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392</v>
      </c>
      <c r="C32" s="781"/>
      <c r="D32" s="781"/>
      <c r="E32" s="781"/>
      <c r="F32" s="781"/>
      <c r="G32" s="781"/>
      <c r="H32" s="781"/>
      <c r="I32" s="781"/>
      <c r="J32" s="781"/>
      <c r="K32" s="781"/>
      <c r="L32" s="781"/>
      <c r="M32" s="781"/>
      <c r="N32" s="781"/>
      <c r="O32" s="781"/>
      <c r="P32" s="782"/>
      <c r="Q32" s="783">
        <v>7</v>
      </c>
      <c r="R32" s="784"/>
      <c r="S32" s="784"/>
      <c r="T32" s="784"/>
      <c r="U32" s="784"/>
      <c r="V32" s="784">
        <v>5</v>
      </c>
      <c r="W32" s="784"/>
      <c r="X32" s="784"/>
      <c r="Y32" s="784"/>
      <c r="Z32" s="784"/>
      <c r="AA32" s="784">
        <v>2</v>
      </c>
      <c r="AB32" s="784"/>
      <c r="AC32" s="784"/>
      <c r="AD32" s="784"/>
      <c r="AE32" s="785"/>
      <c r="AF32" s="786">
        <v>2</v>
      </c>
      <c r="AG32" s="787"/>
      <c r="AH32" s="787"/>
      <c r="AI32" s="787"/>
      <c r="AJ32" s="788"/>
      <c r="AK32" s="834" t="s">
        <v>545</v>
      </c>
      <c r="AL32" s="830"/>
      <c r="AM32" s="830"/>
      <c r="AN32" s="830"/>
      <c r="AO32" s="830"/>
      <c r="AP32" s="830" t="s">
        <v>545</v>
      </c>
      <c r="AQ32" s="830"/>
      <c r="AR32" s="830"/>
      <c r="AS32" s="830"/>
      <c r="AT32" s="830"/>
      <c r="AU32" s="830" t="s">
        <v>545</v>
      </c>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393</v>
      </c>
      <c r="C33" s="781"/>
      <c r="D33" s="781"/>
      <c r="E33" s="781"/>
      <c r="F33" s="781"/>
      <c r="G33" s="781"/>
      <c r="H33" s="781"/>
      <c r="I33" s="781"/>
      <c r="J33" s="781"/>
      <c r="K33" s="781"/>
      <c r="L33" s="781"/>
      <c r="M33" s="781"/>
      <c r="N33" s="781"/>
      <c r="O33" s="781"/>
      <c r="P33" s="782"/>
      <c r="Q33" s="783">
        <v>484</v>
      </c>
      <c r="R33" s="784"/>
      <c r="S33" s="784"/>
      <c r="T33" s="784"/>
      <c r="U33" s="784"/>
      <c r="V33" s="784">
        <v>487</v>
      </c>
      <c r="W33" s="784"/>
      <c r="X33" s="784"/>
      <c r="Y33" s="784"/>
      <c r="Z33" s="784"/>
      <c r="AA33" s="784">
        <v>-3</v>
      </c>
      <c r="AB33" s="784"/>
      <c r="AC33" s="784"/>
      <c r="AD33" s="784"/>
      <c r="AE33" s="785"/>
      <c r="AF33" s="786">
        <v>134</v>
      </c>
      <c r="AG33" s="787"/>
      <c r="AH33" s="787"/>
      <c r="AI33" s="787"/>
      <c r="AJ33" s="788"/>
      <c r="AK33" s="834">
        <v>24</v>
      </c>
      <c r="AL33" s="830"/>
      <c r="AM33" s="830"/>
      <c r="AN33" s="830"/>
      <c r="AO33" s="830"/>
      <c r="AP33" s="830" t="s">
        <v>545</v>
      </c>
      <c r="AQ33" s="830"/>
      <c r="AR33" s="830"/>
      <c r="AS33" s="830"/>
      <c r="AT33" s="830"/>
      <c r="AU33" s="830" t="s">
        <v>545</v>
      </c>
      <c r="AV33" s="830"/>
      <c r="AW33" s="830"/>
      <c r="AX33" s="830"/>
      <c r="AY33" s="830"/>
      <c r="AZ33" s="831" t="s">
        <v>545</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205</v>
      </c>
      <c r="AG63" s="844"/>
      <c r="AH63" s="844"/>
      <c r="AI63" s="844"/>
      <c r="AJ63" s="845"/>
      <c r="AK63" s="846"/>
      <c r="AL63" s="841"/>
      <c r="AM63" s="841"/>
      <c r="AN63" s="841"/>
      <c r="AO63" s="841"/>
      <c r="AP63" s="844" t="s">
        <v>560</v>
      </c>
      <c r="AQ63" s="844"/>
      <c r="AR63" s="844"/>
      <c r="AS63" s="844"/>
      <c r="AT63" s="844"/>
      <c r="AU63" s="844" t="s">
        <v>560</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546</v>
      </c>
      <c r="C68" s="870"/>
      <c r="D68" s="870"/>
      <c r="E68" s="870"/>
      <c r="F68" s="870"/>
      <c r="G68" s="870"/>
      <c r="H68" s="870"/>
      <c r="I68" s="870"/>
      <c r="J68" s="870"/>
      <c r="K68" s="870"/>
      <c r="L68" s="870"/>
      <c r="M68" s="870"/>
      <c r="N68" s="870"/>
      <c r="O68" s="870"/>
      <c r="P68" s="871"/>
      <c r="Q68" s="872">
        <v>1489</v>
      </c>
      <c r="R68" s="866"/>
      <c r="S68" s="866"/>
      <c r="T68" s="866"/>
      <c r="U68" s="866"/>
      <c r="V68" s="866">
        <v>1474</v>
      </c>
      <c r="W68" s="866"/>
      <c r="X68" s="866"/>
      <c r="Y68" s="866"/>
      <c r="Z68" s="866"/>
      <c r="AA68" s="866">
        <v>15</v>
      </c>
      <c r="AB68" s="866"/>
      <c r="AC68" s="866"/>
      <c r="AD68" s="866"/>
      <c r="AE68" s="866"/>
      <c r="AF68" s="866">
        <v>15</v>
      </c>
      <c r="AG68" s="866"/>
      <c r="AH68" s="866"/>
      <c r="AI68" s="866"/>
      <c r="AJ68" s="866"/>
      <c r="AK68" s="866" t="s">
        <v>560</v>
      </c>
      <c r="AL68" s="866"/>
      <c r="AM68" s="866"/>
      <c r="AN68" s="866"/>
      <c r="AO68" s="866"/>
      <c r="AP68" s="866">
        <v>943</v>
      </c>
      <c r="AQ68" s="866"/>
      <c r="AR68" s="866"/>
      <c r="AS68" s="866"/>
      <c r="AT68" s="866"/>
      <c r="AU68" s="866">
        <v>452</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547</v>
      </c>
      <c r="C69" s="874"/>
      <c r="D69" s="874"/>
      <c r="E69" s="874"/>
      <c r="F69" s="874"/>
      <c r="G69" s="874"/>
      <c r="H69" s="874"/>
      <c r="I69" s="874"/>
      <c r="J69" s="874"/>
      <c r="K69" s="874"/>
      <c r="L69" s="874"/>
      <c r="M69" s="874"/>
      <c r="N69" s="874"/>
      <c r="O69" s="874"/>
      <c r="P69" s="875"/>
      <c r="Q69" s="876">
        <v>475</v>
      </c>
      <c r="R69" s="830"/>
      <c r="S69" s="830"/>
      <c r="T69" s="830"/>
      <c r="U69" s="830"/>
      <c r="V69" s="830">
        <v>463</v>
      </c>
      <c r="W69" s="830"/>
      <c r="X69" s="830"/>
      <c r="Y69" s="830"/>
      <c r="Z69" s="830"/>
      <c r="AA69" s="830">
        <v>12</v>
      </c>
      <c r="AB69" s="830"/>
      <c r="AC69" s="830"/>
      <c r="AD69" s="830"/>
      <c r="AE69" s="830"/>
      <c r="AF69" s="830">
        <v>12</v>
      </c>
      <c r="AG69" s="830"/>
      <c r="AH69" s="830"/>
      <c r="AI69" s="830"/>
      <c r="AJ69" s="830"/>
      <c r="AK69" s="830">
        <v>19</v>
      </c>
      <c r="AL69" s="830"/>
      <c r="AM69" s="830"/>
      <c r="AN69" s="830"/>
      <c r="AO69" s="830"/>
      <c r="AP69" s="830" t="s">
        <v>560</v>
      </c>
      <c r="AQ69" s="830"/>
      <c r="AR69" s="830"/>
      <c r="AS69" s="830"/>
      <c r="AT69" s="830"/>
      <c r="AU69" s="830" t="s">
        <v>560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548</v>
      </c>
      <c r="C70" s="874"/>
      <c r="D70" s="874"/>
      <c r="E70" s="874"/>
      <c r="F70" s="874"/>
      <c r="G70" s="874"/>
      <c r="H70" s="874"/>
      <c r="I70" s="874"/>
      <c r="J70" s="874"/>
      <c r="K70" s="874"/>
      <c r="L70" s="874"/>
      <c r="M70" s="874"/>
      <c r="N70" s="874"/>
      <c r="O70" s="874"/>
      <c r="P70" s="875"/>
      <c r="Q70" s="876">
        <v>2</v>
      </c>
      <c r="R70" s="830"/>
      <c r="S70" s="830"/>
      <c r="T70" s="830"/>
      <c r="U70" s="830"/>
      <c r="V70" s="830">
        <v>2</v>
      </c>
      <c r="W70" s="830"/>
      <c r="X70" s="830"/>
      <c r="Y70" s="830"/>
      <c r="Z70" s="830"/>
      <c r="AA70" s="830">
        <v>0</v>
      </c>
      <c r="AB70" s="830"/>
      <c r="AC70" s="830"/>
      <c r="AD70" s="830"/>
      <c r="AE70" s="830"/>
      <c r="AF70" s="830">
        <v>0</v>
      </c>
      <c r="AG70" s="830"/>
      <c r="AH70" s="830"/>
      <c r="AI70" s="830"/>
      <c r="AJ70" s="830"/>
      <c r="AK70" s="830" t="s">
        <v>560</v>
      </c>
      <c r="AL70" s="830"/>
      <c r="AM70" s="830"/>
      <c r="AN70" s="830"/>
      <c r="AO70" s="830"/>
      <c r="AP70" s="830" t="s">
        <v>560</v>
      </c>
      <c r="AQ70" s="830"/>
      <c r="AR70" s="830"/>
      <c r="AS70" s="830"/>
      <c r="AT70" s="830"/>
      <c r="AU70" s="830" t="s">
        <v>560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549</v>
      </c>
      <c r="C71" s="874"/>
      <c r="D71" s="874"/>
      <c r="E71" s="874"/>
      <c r="F71" s="874"/>
      <c r="G71" s="874"/>
      <c r="H71" s="874"/>
      <c r="I71" s="874"/>
      <c r="J71" s="874"/>
      <c r="K71" s="874"/>
      <c r="L71" s="874"/>
      <c r="M71" s="874"/>
      <c r="N71" s="874"/>
      <c r="O71" s="874"/>
      <c r="P71" s="875"/>
      <c r="Q71" s="876">
        <v>3706</v>
      </c>
      <c r="R71" s="830"/>
      <c r="S71" s="830"/>
      <c r="T71" s="830"/>
      <c r="U71" s="830"/>
      <c r="V71" s="830">
        <v>2968</v>
      </c>
      <c r="W71" s="830"/>
      <c r="X71" s="830"/>
      <c r="Y71" s="830"/>
      <c r="Z71" s="830"/>
      <c r="AA71" s="830">
        <v>738</v>
      </c>
      <c r="AB71" s="830"/>
      <c r="AC71" s="830"/>
      <c r="AD71" s="830"/>
      <c r="AE71" s="830"/>
      <c r="AF71" s="830">
        <v>738</v>
      </c>
      <c r="AG71" s="830"/>
      <c r="AH71" s="830"/>
      <c r="AI71" s="830"/>
      <c r="AJ71" s="830"/>
      <c r="AK71" s="830">
        <v>1248</v>
      </c>
      <c r="AL71" s="830"/>
      <c r="AM71" s="830"/>
      <c r="AN71" s="830"/>
      <c r="AO71" s="830"/>
      <c r="AP71" s="830" t="s">
        <v>560</v>
      </c>
      <c r="AQ71" s="830"/>
      <c r="AR71" s="830"/>
      <c r="AS71" s="830"/>
      <c r="AT71" s="830"/>
      <c r="AU71" s="830" t="s">
        <v>560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550</v>
      </c>
      <c r="C72" s="874"/>
      <c r="D72" s="874"/>
      <c r="E72" s="874"/>
      <c r="F72" s="874"/>
      <c r="G72" s="874"/>
      <c r="H72" s="874"/>
      <c r="I72" s="874"/>
      <c r="J72" s="874"/>
      <c r="K72" s="874"/>
      <c r="L72" s="874"/>
      <c r="M72" s="874"/>
      <c r="N72" s="874"/>
      <c r="O72" s="874"/>
      <c r="P72" s="875"/>
      <c r="Q72" s="876">
        <v>820</v>
      </c>
      <c r="R72" s="830"/>
      <c r="S72" s="830"/>
      <c r="T72" s="830"/>
      <c r="U72" s="830"/>
      <c r="V72" s="830">
        <v>797</v>
      </c>
      <c r="W72" s="830"/>
      <c r="X72" s="830"/>
      <c r="Y72" s="830"/>
      <c r="Z72" s="830"/>
      <c r="AA72" s="830">
        <v>23</v>
      </c>
      <c r="AB72" s="830"/>
      <c r="AC72" s="830"/>
      <c r="AD72" s="830"/>
      <c r="AE72" s="830"/>
      <c r="AF72" s="830">
        <v>23</v>
      </c>
      <c r="AG72" s="830"/>
      <c r="AH72" s="830"/>
      <c r="AI72" s="830"/>
      <c r="AJ72" s="830"/>
      <c r="AK72" s="830">
        <v>152</v>
      </c>
      <c r="AL72" s="830"/>
      <c r="AM72" s="830"/>
      <c r="AN72" s="830"/>
      <c r="AO72" s="830"/>
      <c r="AP72" s="830" t="s">
        <v>560</v>
      </c>
      <c r="AQ72" s="830"/>
      <c r="AR72" s="830"/>
      <c r="AS72" s="830"/>
      <c r="AT72" s="830"/>
      <c r="AU72" s="830" t="s">
        <v>560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551</v>
      </c>
      <c r="C73" s="874"/>
      <c r="D73" s="874"/>
      <c r="E73" s="874"/>
      <c r="F73" s="874"/>
      <c r="G73" s="874"/>
      <c r="H73" s="874"/>
      <c r="I73" s="874"/>
      <c r="J73" s="874"/>
      <c r="K73" s="874"/>
      <c r="L73" s="874"/>
      <c r="M73" s="874"/>
      <c r="N73" s="874"/>
      <c r="O73" s="874"/>
      <c r="P73" s="875"/>
      <c r="Q73" s="876">
        <v>162866</v>
      </c>
      <c r="R73" s="830"/>
      <c r="S73" s="830"/>
      <c r="T73" s="830"/>
      <c r="U73" s="830"/>
      <c r="V73" s="830">
        <v>159925</v>
      </c>
      <c r="W73" s="830"/>
      <c r="X73" s="830"/>
      <c r="Y73" s="830"/>
      <c r="Z73" s="830"/>
      <c r="AA73" s="830">
        <v>2941</v>
      </c>
      <c r="AB73" s="830"/>
      <c r="AC73" s="830"/>
      <c r="AD73" s="830"/>
      <c r="AE73" s="830"/>
      <c r="AF73" s="830">
        <v>2941</v>
      </c>
      <c r="AG73" s="830"/>
      <c r="AH73" s="830"/>
      <c r="AI73" s="830"/>
      <c r="AJ73" s="830"/>
      <c r="AK73" s="830">
        <v>1620</v>
      </c>
      <c r="AL73" s="830"/>
      <c r="AM73" s="830"/>
      <c r="AN73" s="830"/>
      <c r="AO73" s="830"/>
      <c r="AP73" s="830" t="s">
        <v>560</v>
      </c>
      <c r="AQ73" s="830"/>
      <c r="AR73" s="830"/>
      <c r="AS73" s="830"/>
      <c r="AT73" s="830"/>
      <c r="AU73" s="830" t="s">
        <v>560</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552</v>
      </c>
      <c r="C74" s="874"/>
      <c r="D74" s="874"/>
      <c r="E74" s="874"/>
      <c r="F74" s="874"/>
      <c r="G74" s="874"/>
      <c r="H74" s="874"/>
      <c r="I74" s="874"/>
      <c r="J74" s="874"/>
      <c r="K74" s="874"/>
      <c r="L74" s="874"/>
      <c r="M74" s="874"/>
      <c r="N74" s="874"/>
      <c r="O74" s="874"/>
      <c r="P74" s="875"/>
      <c r="Q74" s="876">
        <v>4131</v>
      </c>
      <c r="R74" s="830"/>
      <c r="S74" s="830"/>
      <c r="T74" s="830"/>
      <c r="U74" s="830"/>
      <c r="V74" s="830">
        <v>4737</v>
      </c>
      <c r="W74" s="830"/>
      <c r="X74" s="830"/>
      <c r="Y74" s="830"/>
      <c r="Z74" s="830"/>
      <c r="AA74" s="830">
        <v>-606</v>
      </c>
      <c r="AB74" s="830"/>
      <c r="AC74" s="830"/>
      <c r="AD74" s="830"/>
      <c r="AE74" s="830"/>
      <c r="AF74" s="830">
        <v>1512</v>
      </c>
      <c r="AG74" s="830"/>
      <c r="AH74" s="830"/>
      <c r="AI74" s="830"/>
      <c r="AJ74" s="830"/>
      <c r="AK74" s="830" t="s">
        <v>560</v>
      </c>
      <c r="AL74" s="830"/>
      <c r="AM74" s="830"/>
      <c r="AN74" s="830"/>
      <c r="AO74" s="830"/>
      <c r="AP74" s="830">
        <v>2210</v>
      </c>
      <c r="AQ74" s="830"/>
      <c r="AR74" s="830"/>
      <c r="AS74" s="830"/>
      <c r="AT74" s="830"/>
      <c r="AU74" s="830">
        <v>335</v>
      </c>
      <c r="AV74" s="830"/>
      <c r="AW74" s="830"/>
      <c r="AX74" s="830"/>
      <c r="AY74" s="830"/>
      <c r="AZ74" s="832" t="s">
        <v>555</v>
      </c>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553</v>
      </c>
      <c r="C75" s="874"/>
      <c r="D75" s="874"/>
      <c r="E75" s="874"/>
      <c r="F75" s="874"/>
      <c r="G75" s="874"/>
      <c r="H75" s="874"/>
      <c r="I75" s="874"/>
      <c r="J75" s="874"/>
      <c r="K75" s="874"/>
      <c r="L75" s="874"/>
      <c r="M75" s="874"/>
      <c r="N75" s="874"/>
      <c r="O75" s="874"/>
      <c r="P75" s="875"/>
      <c r="Q75" s="877">
        <v>21549</v>
      </c>
      <c r="R75" s="878"/>
      <c r="S75" s="878"/>
      <c r="T75" s="878"/>
      <c r="U75" s="834"/>
      <c r="V75" s="879">
        <v>21154</v>
      </c>
      <c r="W75" s="878"/>
      <c r="X75" s="878"/>
      <c r="Y75" s="878"/>
      <c r="Z75" s="834"/>
      <c r="AA75" s="879">
        <v>395</v>
      </c>
      <c r="AB75" s="878"/>
      <c r="AC75" s="878"/>
      <c r="AD75" s="878"/>
      <c r="AE75" s="834"/>
      <c r="AF75" s="879">
        <v>28145</v>
      </c>
      <c r="AG75" s="878"/>
      <c r="AH75" s="878"/>
      <c r="AI75" s="878"/>
      <c r="AJ75" s="834"/>
      <c r="AK75" s="879" t="s">
        <v>560</v>
      </c>
      <c r="AL75" s="878"/>
      <c r="AM75" s="878"/>
      <c r="AN75" s="878"/>
      <c r="AO75" s="834"/>
      <c r="AP75" s="879">
        <v>52844</v>
      </c>
      <c r="AQ75" s="878"/>
      <c r="AR75" s="878"/>
      <c r="AS75" s="878"/>
      <c r="AT75" s="834"/>
      <c r="AU75" s="879" t="s">
        <v>560</v>
      </c>
      <c r="AV75" s="878"/>
      <c r="AW75" s="878"/>
      <c r="AX75" s="878"/>
      <c r="AY75" s="834"/>
      <c r="AZ75" s="832" t="s">
        <v>555</v>
      </c>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554</v>
      </c>
      <c r="C76" s="874"/>
      <c r="D76" s="874"/>
      <c r="E76" s="874"/>
      <c r="F76" s="874"/>
      <c r="G76" s="874"/>
      <c r="H76" s="874"/>
      <c r="I76" s="874"/>
      <c r="J76" s="874"/>
      <c r="K76" s="874"/>
      <c r="L76" s="874"/>
      <c r="M76" s="874"/>
      <c r="N76" s="874"/>
      <c r="O76" s="874"/>
      <c r="P76" s="875"/>
      <c r="Q76" s="877">
        <v>736</v>
      </c>
      <c r="R76" s="878"/>
      <c r="S76" s="878"/>
      <c r="T76" s="878"/>
      <c r="U76" s="834"/>
      <c r="V76" s="879">
        <v>587</v>
      </c>
      <c r="W76" s="878"/>
      <c r="X76" s="878"/>
      <c r="Y76" s="878"/>
      <c r="Z76" s="834"/>
      <c r="AA76" s="879">
        <v>149</v>
      </c>
      <c r="AB76" s="878"/>
      <c r="AC76" s="878"/>
      <c r="AD76" s="878"/>
      <c r="AE76" s="834"/>
      <c r="AF76" s="879">
        <v>2079</v>
      </c>
      <c r="AG76" s="878"/>
      <c r="AH76" s="878"/>
      <c r="AI76" s="878"/>
      <c r="AJ76" s="834"/>
      <c r="AK76" s="879" t="s">
        <v>560</v>
      </c>
      <c r="AL76" s="878"/>
      <c r="AM76" s="878"/>
      <c r="AN76" s="878"/>
      <c r="AO76" s="834"/>
      <c r="AP76" s="879">
        <v>1074</v>
      </c>
      <c r="AQ76" s="878"/>
      <c r="AR76" s="878"/>
      <c r="AS76" s="878"/>
      <c r="AT76" s="834"/>
      <c r="AU76" s="879" t="s">
        <v>560</v>
      </c>
      <c r="AV76" s="878"/>
      <c r="AW76" s="878"/>
      <c r="AX76" s="878"/>
      <c r="AY76" s="834"/>
      <c r="AZ76" s="832" t="s">
        <v>555</v>
      </c>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35465</v>
      </c>
      <c r="AG88" s="844"/>
      <c r="AH88" s="844"/>
      <c r="AI88" s="844"/>
      <c r="AJ88" s="844"/>
      <c r="AK88" s="841"/>
      <c r="AL88" s="841"/>
      <c r="AM88" s="841"/>
      <c r="AN88" s="841"/>
      <c r="AO88" s="841"/>
      <c r="AP88" s="844">
        <v>57071</v>
      </c>
      <c r="AQ88" s="844"/>
      <c r="AR88" s="844"/>
      <c r="AS88" s="844"/>
      <c r="AT88" s="844"/>
      <c r="AU88" s="844">
        <v>787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63</v>
      </c>
      <c r="CS102" s="852"/>
      <c r="CT102" s="852"/>
      <c r="CU102" s="852"/>
      <c r="CV102" s="891"/>
      <c r="CW102" s="890">
        <v>68</v>
      </c>
      <c r="CX102" s="852"/>
      <c r="CY102" s="852"/>
      <c r="CZ102" s="852"/>
      <c r="DA102" s="891"/>
      <c r="DB102" s="890" t="s">
        <v>560</v>
      </c>
      <c r="DC102" s="852"/>
      <c r="DD102" s="852"/>
      <c r="DE102" s="852"/>
      <c r="DF102" s="891"/>
      <c r="DG102" s="890" t="s">
        <v>560</v>
      </c>
      <c r="DH102" s="852"/>
      <c r="DI102" s="852"/>
      <c r="DJ102" s="852"/>
      <c r="DK102" s="891"/>
      <c r="DL102" s="890" t="s">
        <v>560</v>
      </c>
      <c r="DM102" s="852"/>
      <c r="DN102" s="852"/>
      <c r="DO102" s="852"/>
      <c r="DP102" s="891"/>
      <c r="DQ102" s="890" t="s">
        <v>560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294</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294</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294</v>
      </c>
      <c r="DR109" s="893"/>
      <c r="DS109" s="893"/>
      <c r="DT109" s="893"/>
      <c r="DU109" s="894"/>
      <c r="DV109" s="892" t="s">
        <v>411</v>
      </c>
      <c r="DW109" s="893"/>
      <c r="DX109" s="893"/>
      <c r="DY109" s="893"/>
      <c r="DZ109" s="895"/>
    </row>
    <row r="110" spans="1:131" s="218" customFormat="1" ht="26.25" customHeight="1" x14ac:dyDescent="0.15">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1319788</v>
      </c>
      <c r="AB110" s="900"/>
      <c r="AC110" s="900"/>
      <c r="AD110" s="900"/>
      <c r="AE110" s="901"/>
      <c r="AF110" s="902">
        <v>1231387</v>
      </c>
      <c r="AG110" s="900"/>
      <c r="AH110" s="900"/>
      <c r="AI110" s="900"/>
      <c r="AJ110" s="901"/>
      <c r="AK110" s="902">
        <v>1235124</v>
      </c>
      <c r="AL110" s="900"/>
      <c r="AM110" s="900"/>
      <c r="AN110" s="900"/>
      <c r="AO110" s="901"/>
      <c r="AP110" s="903">
        <v>26</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10174990</v>
      </c>
      <c r="BR110" s="931"/>
      <c r="BS110" s="931"/>
      <c r="BT110" s="931"/>
      <c r="BU110" s="931"/>
      <c r="BV110" s="931">
        <v>10078193</v>
      </c>
      <c r="BW110" s="931"/>
      <c r="BX110" s="931"/>
      <c r="BY110" s="931"/>
      <c r="BZ110" s="931"/>
      <c r="CA110" s="931">
        <v>10205511</v>
      </c>
      <c r="CB110" s="931"/>
      <c r="CC110" s="931"/>
      <c r="CD110" s="931"/>
      <c r="CE110" s="931"/>
      <c r="CF110" s="944">
        <v>214.6</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t="s">
        <v>122</v>
      </c>
      <c r="BR112" s="926"/>
      <c r="BS112" s="926"/>
      <c r="BT112" s="926"/>
      <c r="BU112" s="926"/>
      <c r="BV112" s="926" t="s">
        <v>122</v>
      </c>
      <c r="BW112" s="926"/>
      <c r="BX112" s="926"/>
      <c r="BY112" s="926"/>
      <c r="BZ112" s="926"/>
      <c r="CA112" s="926" t="s">
        <v>122</v>
      </c>
      <c r="CB112" s="926"/>
      <c r="CC112" s="926"/>
      <c r="CD112" s="926"/>
      <c r="CE112" s="926"/>
      <c r="CF112" s="920" t="s">
        <v>122</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t="s">
        <v>122</v>
      </c>
      <c r="AB113" s="938"/>
      <c r="AC113" s="938"/>
      <c r="AD113" s="938"/>
      <c r="AE113" s="939"/>
      <c r="AF113" s="940" t="s">
        <v>122</v>
      </c>
      <c r="AG113" s="938"/>
      <c r="AH113" s="938"/>
      <c r="AI113" s="938"/>
      <c r="AJ113" s="939"/>
      <c r="AK113" s="940" t="s">
        <v>122</v>
      </c>
      <c r="AL113" s="938"/>
      <c r="AM113" s="938"/>
      <c r="AN113" s="938"/>
      <c r="AO113" s="939"/>
      <c r="AP113" s="941" t="s">
        <v>122</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905777</v>
      </c>
      <c r="BR113" s="926"/>
      <c r="BS113" s="926"/>
      <c r="BT113" s="926"/>
      <c r="BU113" s="926"/>
      <c r="BV113" s="926">
        <v>868944</v>
      </c>
      <c r="BW113" s="926"/>
      <c r="BX113" s="926"/>
      <c r="BY113" s="926"/>
      <c r="BZ113" s="926"/>
      <c r="CA113" s="926">
        <v>786677</v>
      </c>
      <c r="CB113" s="926"/>
      <c r="CC113" s="926"/>
      <c r="CD113" s="926"/>
      <c r="CE113" s="926"/>
      <c r="CF113" s="920">
        <v>16.5</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118107</v>
      </c>
      <c r="AB114" s="959"/>
      <c r="AC114" s="959"/>
      <c r="AD114" s="959"/>
      <c r="AE114" s="960"/>
      <c r="AF114" s="961">
        <v>118302</v>
      </c>
      <c r="AG114" s="959"/>
      <c r="AH114" s="959"/>
      <c r="AI114" s="959"/>
      <c r="AJ114" s="960"/>
      <c r="AK114" s="961">
        <v>121689</v>
      </c>
      <c r="AL114" s="959"/>
      <c r="AM114" s="959"/>
      <c r="AN114" s="959"/>
      <c r="AO114" s="960"/>
      <c r="AP114" s="962">
        <v>2.6</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905139</v>
      </c>
      <c r="BR114" s="926"/>
      <c r="BS114" s="926"/>
      <c r="BT114" s="926"/>
      <c r="BU114" s="926"/>
      <c r="BV114" s="926">
        <v>906132</v>
      </c>
      <c r="BW114" s="926"/>
      <c r="BX114" s="926"/>
      <c r="BY114" s="926"/>
      <c r="BZ114" s="926"/>
      <c r="CA114" s="926">
        <v>964225</v>
      </c>
      <c r="CB114" s="926"/>
      <c r="CC114" s="926"/>
      <c r="CD114" s="926"/>
      <c r="CE114" s="926"/>
      <c r="CF114" s="920">
        <v>20.3</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1437895</v>
      </c>
      <c r="AB117" s="979"/>
      <c r="AC117" s="979"/>
      <c r="AD117" s="979"/>
      <c r="AE117" s="980"/>
      <c r="AF117" s="981">
        <v>1349689</v>
      </c>
      <c r="AG117" s="979"/>
      <c r="AH117" s="979"/>
      <c r="AI117" s="979"/>
      <c r="AJ117" s="980"/>
      <c r="AK117" s="981">
        <v>1356813</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294</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441</v>
      </c>
      <c r="BP119" s="1005"/>
      <c r="BQ119" s="999">
        <v>11985906</v>
      </c>
      <c r="BR119" s="1000"/>
      <c r="BS119" s="1000"/>
      <c r="BT119" s="1000"/>
      <c r="BU119" s="1000"/>
      <c r="BV119" s="1000">
        <v>11853269</v>
      </c>
      <c r="BW119" s="1000"/>
      <c r="BX119" s="1000"/>
      <c r="BY119" s="1000"/>
      <c r="BZ119" s="1000"/>
      <c r="CA119" s="1000">
        <v>11956413</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6999059</v>
      </c>
      <c r="BR120" s="931"/>
      <c r="BS120" s="931"/>
      <c r="BT120" s="931"/>
      <c r="BU120" s="931"/>
      <c r="BV120" s="931">
        <v>7207486</v>
      </c>
      <c r="BW120" s="931"/>
      <c r="BX120" s="931"/>
      <c r="BY120" s="931"/>
      <c r="BZ120" s="931"/>
      <c r="CA120" s="931">
        <v>7805434</v>
      </c>
      <c r="CB120" s="931"/>
      <c r="CC120" s="931"/>
      <c r="CD120" s="931"/>
      <c r="CE120" s="931"/>
      <c r="CF120" s="944">
        <v>164.2</v>
      </c>
      <c r="CG120" s="945"/>
      <c r="CH120" s="945"/>
      <c r="CI120" s="945"/>
      <c r="CJ120" s="945"/>
      <c r="CK120" s="1006" t="s">
        <v>445</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t="s">
        <v>122</v>
      </c>
      <c r="DR120" s="931"/>
      <c r="DS120" s="931"/>
      <c r="DT120" s="931"/>
      <c r="DU120" s="931"/>
      <c r="DV120" s="932" t="s">
        <v>122</v>
      </c>
      <c r="DW120" s="932"/>
      <c r="DX120" s="932"/>
      <c r="DY120" s="932"/>
      <c r="DZ120" s="933"/>
    </row>
    <row r="121" spans="1:130" s="218" customFormat="1" ht="26.25" customHeight="1" x14ac:dyDescent="0.15">
      <c r="A121" s="1057"/>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v>6900</v>
      </c>
      <c r="BR121" s="926"/>
      <c r="BS121" s="926"/>
      <c r="BT121" s="926"/>
      <c r="BU121" s="926"/>
      <c r="BV121" s="926">
        <v>244900</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393</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57"/>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10470908</v>
      </c>
      <c r="BR122" s="1000"/>
      <c r="BS122" s="1000"/>
      <c r="BT122" s="1000"/>
      <c r="BU122" s="1000"/>
      <c r="BV122" s="1000">
        <v>10352699</v>
      </c>
      <c r="BW122" s="1000"/>
      <c r="BX122" s="1000"/>
      <c r="BY122" s="1000"/>
      <c r="BZ122" s="1000"/>
      <c r="CA122" s="1000">
        <v>10332221</v>
      </c>
      <c r="CB122" s="1000"/>
      <c r="CC122" s="1000"/>
      <c r="CD122" s="1000"/>
      <c r="CE122" s="1000"/>
      <c r="CF122" s="1017">
        <v>217.3</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449</v>
      </c>
      <c r="BP123" s="1005"/>
      <c r="BQ123" s="1063">
        <v>17476867</v>
      </c>
      <c r="BR123" s="1064"/>
      <c r="BS123" s="1064"/>
      <c r="BT123" s="1064"/>
      <c r="BU123" s="1064"/>
      <c r="BV123" s="1064">
        <v>17805085</v>
      </c>
      <c r="BW123" s="1064"/>
      <c r="BX123" s="1064"/>
      <c r="BY123" s="1064"/>
      <c r="BZ123" s="1064"/>
      <c r="CA123" s="1064">
        <v>18137655</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450</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456</v>
      </c>
      <c r="AY127" s="1032"/>
      <c r="AZ127" s="1032"/>
      <c r="BA127" s="1032"/>
      <c r="BB127" s="1032"/>
      <c r="BC127" s="1032"/>
      <c r="BD127" s="1032"/>
      <c r="BE127" s="1033"/>
      <c r="BF127" s="1034" t="s">
        <v>457</v>
      </c>
      <c r="BG127" s="1032"/>
      <c r="BH127" s="1032"/>
      <c r="BI127" s="1032"/>
      <c r="BJ127" s="1032"/>
      <c r="BK127" s="1032"/>
      <c r="BL127" s="1033"/>
      <c r="BM127" s="1034" t="s">
        <v>458</v>
      </c>
      <c r="BN127" s="1032"/>
      <c r="BO127" s="1032"/>
      <c r="BP127" s="1032"/>
      <c r="BQ127" s="1032"/>
      <c r="BR127" s="1032"/>
      <c r="BS127" s="1033"/>
      <c r="BT127" s="1034" t="s">
        <v>459</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461</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462</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20"/>
      <c r="AV128" s="220"/>
      <c r="AW128" s="220"/>
      <c r="AX128" s="896" t="s">
        <v>463</v>
      </c>
      <c r="AY128" s="897"/>
      <c r="AZ128" s="897"/>
      <c r="BA128" s="897"/>
      <c r="BB128" s="897"/>
      <c r="BC128" s="897"/>
      <c r="BD128" s="897"/>
      <c r="BE128" s="898"/>
      <c r="BF128" s="1052" t="s">
        <v>122</v>
      </c>
      <c r="BG128" s="1053"/>
      <c r="BH128" s="1053"/>
      <c r="BI128" s="1053"/>
      <c r="BJ128" s="1053"/>
      <c r="BK128" s="1053"/>
      <c r="BL128" s="1054"/>
      <c r="BM128" s="1052">
        <v>14.51</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464</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5814628</v>
      </c>
      <c r="AB129" s="959"/>
      <c r="AC129" s="959"/>
      <c r="AD129" s="959"/>
      <c r="AE129" s="960"/>
      <c r="AF129" s="961">
        <v>5734899</v>
      </c>
      <c r="AG129" s="959"/>
      <c r="AH129" s="959"/>
      <c r="AI129" s="959"/>
      <c r="AJ129" s="960"/>
      <c r="AK129" s="961">
        <v>5868105</v>
      </c>
      <c r="AL129" s="959"/>
      <c r="AM129" s="959"/>
      <c r="AN129" s="959"/>
      <c r="AO129" s="960"/>
      <c r="AP129" s="1073"/>
      <c r="AQ129" s="1074"/>
      <c r="AR129" s="1074"/>
      <c r="AS129" s="1074"/>
      <c r="AT129" s="1075"/>
      <c r="AU129" s="221"/>
      <c r="AV129" s="221"/>
      <c r="AW129" s="221"/>
      <c r="AX129" s="1065" t="s">
        <v>466</v>
      </c>
      <c r="AY129" s="923"/>
      <c r="AZ129" s="923"/>
      <c r="BA129" s="923"/>
      <c r="BB129" s="923"/>
      <c r="BC129" s="923"/>
      <c r="BD129" s="923"/>
      <c r="BE129" s="924"/>
      <c r="BF129" s="1066" t="s">
        <v>122</v>
      </c>
      <c r="BG129" s="1067"/>
      <c r="BH129" s="1067"/>
      <c r="BI129" s="1067"/>
      <c r="BJ129" s="1067"/>
      <c r="BK129" s="1067"/>
      <c r="BL129" s="1068"/>
      <c r="BM129" s="1066">
        <v>19.510000000000002</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1160502</v>
      </c>
      <c r="AB130" s="959"/>
      <c r="AC130" s="959"/>
      <c r="AD130" s="959"/>
      <c r="AE130" s="960"/>
      <c r="AF130" s="961">
        <v>1103485</v>
      </c>
      <c r="AG130" s="959"/>
      <c r="AH130" s="959"/>
      <c r="AI130" s="959"/>
      <c r="AJ130" s="960"/>
      <c r="AK130" s="961">
        <v>1113065</v>
      </c>
      <c r="AL130" s="959"/>
      <c r="AM130" s="959"/>
      <c r="AN130" s="959"/>
      <c r="AO130" s="960"/>
      <c r="AP130" s="1073"/>
      <c r="AQ130" s="1074"/>
      <c r="AR130" s="1074"/>
      <c r="AS130" s="1074"/>
      <c r="AT130" s="1075"/>
      <c r="AU130" s="221"/>
      <c r="AV130" s="221"/>
      <c r="AW130" s="221"/>
      <c r="AX130" s="1065" t="s">
        <v>469</v>
      </c>
      <c r="AY130" s="923"/>
      <c r="AZ130" s="923"/>
      <c r="BA130" s="923"/>
      <c r="BB130" s="923"/>
      <c r="BC130" s="923"/>
      <c r="BD130" s="923"/>
      <c r="BE130" s="924"/>
      <c r="BF130" s="1101">
        <v>5.4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4654126</v>
      </c>
      <c r="AB131" s="986"/>
      <c r="AC131" s="986"/>
      <c r="AD131" s="986"/>
      <c r="AE131" s="987"/>
      <c r="AF131" s="985">
        <v>4631414</v>
      </c>
      <c r="AG131" s="986"/>
      <c r="AH131" s="986"/>
      <c r="AI131" s="986"/>
      <c r="AJ131" s="987"/>
      <c r="AK131" s="985">
        <v>4755040</v>
      </c>
      <c r="AL131" s="986"/>
      <c r="AM131" s="986"/>
      <c r="AN131" s="986"/>
      <c r="AO131" s="987"/>
      <c r="AP131" s="1110"/>
      <c r="AQ131" s="1111"/>
      <c r="AR131" s="1111"/>
      <c r="AS131" s="1111"/>
      <c r="AT131" s="1112"/>
      <c r="AU131" s="221"/>
      <c r="AV131" s="221"/>
      <c r="AW131" s="221"/>
      <c r="AX131" s="1083" t="s">
        <v>471</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5.9601523470000002</v>
      </c>
      <c r="AB132" s="1097"/>
      <c r="AC132" s="1097"/>
      <c r="AD132" s="1097"/>
      <c r="AE132" s="1098"/>
      <c r="AF132" s="1099">
        <v>5.3159575019999998</v>
      </c>
      <c r="AG132" s="1097"/>
      <c r="AH132" s="1097"/>
      <c r="AI132" s="1097"/>
      <c r="AJ132" s="1098"/>
      <c r="AK132" s="1099">
        <v>5.1260977829999996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6.2</v>
      </c>
      <c r="AB133" s="1080"/>
      <c r="AC133" s="1080"/>
      <c r="AD133" s="1080"/>
      <c r="AE133" s="1081"/>
      <c r="AF133" s="1079">
        <v>5.8</v>
      </c>
      <c r="AG133" s="1080"/>
      <c r="AH133" s="1080"/>
      <c r="AI133" s="1080"/>
      <c r="AJ133" s="1081"/>
      <c r="AK133" s="1079">
        <v>5.4</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8t3H7Df6zTVwY8hveutfotTf0Al2xVy9V1PRFYw9cgauEO4bAzVji2rw1B3dz0NfHHAjoknsQLy9JO6h/a3w==" saltValue="Xczy2sRUIh/zRe6lXPcX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mcSkwimpZCZmiiYhayDLHwUAQBKMuvj8BJPyoebYbO3ijgToKt3ltHPkRKUOgevomZRC4pKjZz1yUHIa1VHRhg==" saltValue="1PteRBtR8SCJ5DrjYML4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eE6+VKQI6Ha0JxGFNG6dLpcmvkWi5+VzVSSpXNP+dD8OlOSL6/EY8oPwZi13p3aQDlnOFp2AjO+H1+0NENzeg==" saltValue="YqAvw8yd9JGW1JKmctXF8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483</v>
      </c>
      <c r="AL9" s="1117"/>
      <c r="AM9" s="1117"/>
      <c r="AN9" s="1118"/>
      <c r="AO9" s="269">
        <v>1827009</v>
      </c>
      <c r="AP9" s="269">
        <v>139926</v>
      </c>
      <c r="AQ9" s="270">
        <v>120794</v>
      </c>
      <c r="AR9" s="271">
        <v>15.8</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484</v>
      </c>
      <c r="AL10" s="1117"/>
      <c r="AM10" s="1117"/>
      <c r="AN10" s="1118"/>
      <c r="AO10" s="272">
        <v>386150</v>
      </c>
      <c r="AP10" s="272">
        <v>29574</v>
      </c>
      <c r="AQ10" s="273">
        <v>16294</v>
      </c>
      <c r="AR10" s="274">
        <v>81.5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485</v>
      </c>
      <c r="AL11" s="1117"/>
      <c r="AM11" s="1117"/>
      <c r="AN11" s="1118"/>
      <c r="AO11" s="272">
        <v>62279</v>
      </c>
      <c r="AP11" s="272">
        <v>4770</v>
      </c>
      <c r="AQ11" s="273">
        <v>1928</v>
      </c>
      <c r="AR11" s="274">
        <v>147.4</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487</v>
      </c>
      <c r="AP12" s="272" t="s">
        <v>487</v>
      </c>
      <c r="AQ12" s="273">
        <v>20</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488</v>
      </c>
      <c r="AL13" s="1117"/>
      <c r="AM13" s="1117"/>
      <c r="AN13" s="1118"/>
      <c r="AO13" s="272">
        <v>72984</v>
      </c>
      <c r="AP13" s="272">
        <v>5590</v>
      </c>
      <c r="AQ13" s="273">
        <v>4630</v>
      </c>
      <c r="AR13" s="274">
        <v>20.7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489</v>
      </c>
      <c r="AL14" s="1117"/>
      <c r="AM14" s="1117"/>
      <c r="AN14" s="1118"/>
      <c r="AO14" s="272">
        <v>38360</v>
      </c>
      <c r="AP14" s="272">
        <v>2938</v>
      </c>
      <c r="AQ14" s="273">
        <v>2459</v>
      </c>
      <c r="AR14" s="274">
        <v>19.5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490</v>
      </c>
      <c r="AL15" s="1120"/>
      <c r="AM15" s="1120"/>
      <c r="AN15" s="1121"/>
      <c r="AO15" s="272">
        <v>-63270</v>
      </c>
      <c r="AP15" s="272">
        <v>-4846</v>
      </c>
      <c r="AQ15" s="273">
        <v>-7108</v>
      </c>
      <c r="AR15" s="274">
        <v>-31.8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2323512</v>
      </c>
      <c r="AP16" s="272">
        <v>177951</v>
      </c>
      <c r="AQ16" s="273">
        <v>139017</v>
      </c>
      <c r="AR16" s="274">
        <v>28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495</v>
      </c>
      <c r="AL21" s="1123"/>
      <c r="AM21" s="1123"/>
      <c r="AN21" s="1124"/>
      <c r="AO21" s="285">
        <v>11.87</v>
      </c>
      <c r="AP21" s="286">
        <v>11.1</v>
      </c>
      <c r="AQ21" s="287">
        <v>0.77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496</v>
      </c>
      <c r="AL22" s="1123"/>
      <c r="AM22" s="1123"/>
      <c r="AN22" s="1124"/>
      <c r="AO22" s="290">
        <v>95.1</v>
      </c>
      <c r="AP22" s="291">
        <v>96.5</v>
      </c>
      <c r="AQ22" s="292">
        <v>-1.4</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500</v>
      </c>
      <c r="AL32" s="1131"/>
      <c r="AM32" s="1131"/>
      <c r="AN32" s="1132"/>
      <c r="AO32" s="300">
        <v>1235124</v>
      </c>
      <c r="AP32" s="300">
        <v>94595</v>
      </c>
      <c r="AQ32" s="301">
        <v>62408</v>
      </c>
      <c r="AR32" s="302">
        <v>51.6</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501</v>
      </c>
      <c r="AL33" s="1131"/>
      <c r="AM33" s="1131"/>
      <c r="AN33" s="1132"/>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502</v>
      </c>
      <c r="AL34" s="1131"/>
      <c r="AM34" s="1131"/>
      <c r="AN34" s="1132"/>
      <c r="AO34" s="300" t="s">
        <v>487</v>
      </c>
      <c r="AP34" s="300" t="s">
        <v>487</v>
      </c>
      <c r="AQ34" s="301">
        <v>4</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503</v>
      </c>
      <c r="AL35" s="1131"/>
      <c r="AM35" s="1131"/>
      <c r="AN35" s="1132"/>
      <c r="AO35" s="300" t="s">
        <v>487</v>
      </c>
      <c r="AP35" s="300" t="s">
        <v>487</v>
      </c>
      <c r="AQ35" s="301">
        <v>14219</v>
      </c>
      <c r="AR35" s="302" t="s">
        <v>487</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504</v>
      </c>
      <c r="AL36" s="1131"/>
      <c r="AM36" s="1131"/>
      <c r="AN36" s="1132"/>
      <c r="AO36" s="300">
        <v>121689</v>
      </c>
      <c r="AP36" s="300">
        <v>9320</v>
      </c>
      <c r="AQ36" s="301">
        <v>4004</v>
      </c>
      <c r="AR36" s="302">
        <v>132.80000000000001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505</v>
      </c>
      <c r="AL37" s="1131"/>
      <c r="AM37" s="1131"/>
      <c r="AN37" s="1132"/>
      <c r="AO37" s="300" t="s">
        <v>487</v>
      </c>
      <c r="AP37" s="300" t="s">
        <v>487</v>
      </c>
      <c r="AQ37" s="301">
        <v>309</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506</v>
      </c>
      <c r="AL38" s="1134"/>
      <c r="AM38" s="1134"/>
      <c r="AN38" s="1135"/>
      <c r="AO38" s="303" t="s">
        <v>487</v>
      </c>
      <c r="AP38" s="303" t="s">
        <v>487</v>
      </c>
      <c r="AQ38" s="304">
        <v>4</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507</v>
      </c>
      <c r="AL39" s="1134"/>
      <c r="AM39" s="1134"/>
      <c r="AN39" s="1135"/>
      <c r="AO39" s="300" t="s">
        <v>487</v>
      </c>
      <c r="AP39" s="300" t="s">
        <v>487</v>
      </c>
      <c r="AQ39" s="301">
        <v>-2554</v>
      </c>
      <c r="AR39" s="302" t="s">
        <v>487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508</v>
      </c>
      <c r="AL40" s="1131"/>
      <c r="AM40" s="1131"/>
      <c r="AN40" s="1132"/>
      <c r="AO40" s="300">
        <v>-1113065</v>
      </c>
      <c r="AP40" s="300">
        <v>-85247</v>
      </c>
      <c r="AQ40" s="301">
        <v>-52280</v>
      </c>
      <c r="AR40" s="302">
        <v>63.1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243748</v>
      </c>
      <c r="AP41" s="300">
        <v>18668</v>
      </c>
      <c r="AQ41" s="301">
        <v>26115</v>
      </c>
      <c r="AR41" s="302">
        <v>-28.5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478</v>
      </c>
      <c r="AN49" s="1127" t="s">
        <v>511</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1964659</v>
      </c>
      <c r="AN51" s="322">
        <v>138171</v>
      </c>
      <c r="AO51" s="323">
        <v>33.9</v>
      </c>
      <c r="AP51" s="324">
        <v>117234</v>
      </c>
      <c r="AQ51" s="325">
        <v>13.4</v>
      </c>
      <c r="AR51" s="326">
        <v>20.5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748521</v>
      </c>
      <c r="AN52" s="330">
        <v>52642</v>
      </c>
      <c r="AO52" s="331">
        <v>17.399999999999999</v>
      </c>
      <c r="AP52" s="332">
        <v>59796</v>
      </c>
      <c r="AQ52" s="333">
        <v>16.600000000000001</v>
      </c>
      <c r="AR52" s="334">
        <v>0.8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1993164</v>
      </c>
      <c r="AN53" s="322">
        <v>143589</v>
      </c>
      <c r="AO53" s="323">
        <v>3.9</v>
      </c>
      <c r="AP53" s="324">
        <v>97758</v>
      </c>
      <c r="AQ53" s="325">
        <v>-16.600000000000001</v>
      </c>
      <c r="AR53" s="326">
        <v>20.5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876971</v>
      </c>
      <c r="AN54" s="330">
        <v>63178</v>
      </c>
      <c r="AO54" s="331">
        <v>20</v>
      </c>
      <c r="AP54" s="332">
        <v>45946</v>
      </c>
      <c r="AQ54" s="333">
        <v>-23.2</v>
      </c>
      <c r="AR54" s="334">
        <v>43.2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1716149</v>
      </c>
      <c r="AN55" s="322">
        <v>126039</v>
      </c>
      <c r="AO55" s="323">
        <v>-12.2</v>
      </c>
      <c r="AP55" s="324">
        <v>91338</v>
      </c>
      <c r="AQ55" s="325">
        <v>-6.6</v>
      </c>
      <c r="AR55" s="326">
        <v>-5.6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627456</v>
      </c>
      <c r="AN56" s="330">
        <v>46082</v>
      </c>
      <c r="AO56" s="331">
        <v>-27.1</v>
      </c>
      <c r="AP56" s="332">
        <v>43989</v>
      </c>
      <c r="AQ56" s="333">
        <v>-4.3</v>
      </c>
      <c r="AR56" s="334">
        <v>-22.8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1782560</v>
      </c>
      <c r="AN57" s="322">
        <v>133655</v>
      </c>
      <c r="AO57" s="323">
        <v>6</v>
      </c>
      <c r="AP57" s="324">
        <v>103975</v>
      </c>
      <c r="AQ57" s="325">
        <v>13.8</v>
      </c>
      <c r="AR57" s="326">
        <v>-7.8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624994</v>
      </c>
      <c r="AN58" s="330">
        <v>46862</v>
      </c>
      <c r="AO58" s="331">
        <v>1.7</v>
      </c>
      <c r="AP58" s="332">
        <v>52698</v>
      </c>
      <c r="AQ58" s="333">
        <v>19.8</v>
      </c>
      <c r="AR58" s="334">
        <v>-18.100000000000001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2542537</v>
      </c>
      <c r="AN59" s="322">
        <v>194726</v>
      </c>
      <c r="AO59" s="323">
        <v>45.7</v>
      </c>
      <c r="AP59" s="324">
        <v>112678</v>
      </c>
      <c r="AQ59" s="325">
        <v>8.4</v>
      </c>
      <c r="AR59" s="326">
        <v>37.299999999999997</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973441</v>
      </c>
      <c r="AN60" s="330">
        <v>74553</v>
      </c>
      <c r="AO60" s="331">
        <v>59.1</v>
      </c>
      <c r="AP60" s="332">
        <v>55165</v>
      </c>
      <c r="AQ60" s="333">
        <v>4.7</v>
      </c>
      <c r="AR60" s="334">
        <v>54.4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1999814</v>
      </c>
      <c r="AN61" s="337">
        <v>147236</v>
      </c>
      <c r="AO61" s="338">
        <v>15.5</v>
      </c>
      <c r="AP61" s="339">
        <v>104597</v>
      </c>
      <c r="AQ61" s="340">
        <v>2.5</v>
      </c>
      <c r="AR61" s="326">
        <v>13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770277</v>
      </c>
      <c r="AN62" s="330">
        <v>56663</v>
      </c>
      <c r="AO62" s="331">
        <v>14.2</v>
      </c>
      <c r="AP62" s="332">
        <v>51519</v>
      </c>
      <c r="AQ62" s="333">
        <v>2.7</v>
      </c>
      <c r="AR62" s="334">
        <v>11.5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Ny4SFr0tdCxURnBftd6o7yMmDxJDzRRChqXWkwoaAgxfPwTbDGc1VvHcb5xgmgDkPbSsNWlbZmW19OG2nNLww==" saltValue="owgb6GJW7Sj2Nx1yl7U8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0Sg/XoUQJ8fEsMhMbsSkuEg8cg5GCZ1w32JLKNNCT2xbOU9SzN4GUQQsKb/QwbftICMgHoYvZY5S/xSbk2Ug5Q==" saltValue="E8sc0eMZJlSdaa77uvMx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DH6QebDibVA7RfbtuFipP7iX8P6n1gyVxugFAR8e+ODnnBSA11r3El9ya/+WvCf4Tk+0edw0pUFp9At7wtwoEg==" saltValue="86ObFma23hJd5ZTTnjbN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30.83</v>
      </c>
      <c r="G47" s="12">
        <v>32.9</v>
      </c>
      <c r="H47" s="12">
        <v>41.2</v>
      </c>
      <c r="I47" s="12">
        <v>41.81</v>
      </c>
      <c r="J47" s="13">
        <v>40.89</v>
      </c>
    </row>
    <row r="48" spans="2:10" ht="57.75" customHeight="1" x14ac:dyDescent="0.15">
      <c r="B48" s="14"/>
      <c r="C48" s="1141" t="s">
        <v>4</v>
      </c>
      <c r="D48" s="1141"/>
      <c r="E48" s="1142"/>
      <c r="F48" s="15">
        <v>7.27</v>
      </c>
      <c r="G48" s="16">
        <v>14.2</v>
      </c>
      <c r="H48" s="16">
        <v>17.239999999999998</v>
      </c>
      <c r="I48" s="16">
        <v>21.2</v>
      </c>
      <c r="J48" s="17">
        <v>17.829999999999998</v>
      </c>
    </row>
    <row r="49" spans="2:10" ht="57.75" customHeight="1" thickBot="1" x14ac:dyDescent="0.2">
      <c r="B49" s="18"/>
      <c r="C49" s="1143" t="s">
        <v>5</v>
      </c>
      <c r="D49" s="1143"/>
      <c r="E49" s="1144"/>
      <c r="F49" s="19">
        <v>1.44</v>
      </c>
      <c r="G49" s="20">
        <v>7.32</v>
      </c>
      <c r="H49" s="20">
        <v>2.7</v>
      </c>
      <c r="I49" s="20">
        <v>3.75</v>
      </c>
      <c r="J49" s="21" t="s">
        <v>530</v>
      </c>
    </row>
    <row r="50" spans="2:10" x14ac:dyDescent="0.15"/>
  </sheetData>
  <sheetProtection algorithmName="SHA-512" hashValue="4PTfSCuqeFLvFloJ4o+5UvvRSfS3sYV7MJQNvwE3km+fnjgXu4fJq7WHyGf8qF6hBDqrG1pztNUKl3srrzO99Q==" saltValue="d1yZ6Pe4a2Iauh4GDd6p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2026-03-12T11:47:22Z</cp:lastPrinted>
  <dcterms:created xsi:type="dcterms:W3CDTF">2026-02-23T08:46:44Z</dcterms:created>
  <dcterms:modified xsi:type="dcterms:W3CDTF">2026-03-12T11:48:05Z</dcterms:modified>
  <cp:category/>
</cp:coreProperties>
</file>