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K:\04-1_財政\03_予算・決算等\08財政状況一覧表等\01財政状況資料集\R06決算\04総務省回答・HP掲載\01_HP掲載データ\"/>
    </mc:Choice>
  </mc:AlternateContent>
  <xr:revisionPtr revIDLastSave="0" documentId="13_ncr:1_{A21912CA-9D8B-4ACA-9265-7F811905AA14}" xr6:coauthVersionLast="47" xr6:coauthVersionMax="47" xr10:uidLastSave="{00000000-0000-0000-0000-000000000000}"/>
  <bookViews>
    <workbookView xWindow="1680" yWindow="495" windowWidth="25665" windowHeight="147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C39" i="10"/>
  <c r="BE38" i="10"/>
  <c r="AM38" i="10"/>
  <c r="C38" i="10"/>
  <c r="BE37" i="10"/>
  <c r="AM37" i="10"/>
  <c r="C37" i="10"/>
  <c r="BE36" i="10"/>
  <c r="AM36" i="10"/>
  <c r="C36" i="10"/>
  <c r="BE35" i="10"/>
  <c r="CO34" i="10"/>
  <c r="CO35" i="10" s="1"/>
  <c r="CO36" i="10" s="1"/>
  <c r="CO37" i="10" s="1"/>
  <c r="CO38" i="10" s="1"/>
  <c r="CO39" i="10" s="1"/>
  <c r="BW34" i="10"/>
  <c r="BW35" i="10" s="1"/>
  <c r="BW36" i="10" s="1"/>
  <c r="BW37" i="10" s="1"/>
  <c r="BW38" i="10" s="1"/>
  <c r="BW39" i="10" s="1"/>
  <c r="BW40" i="10" s="1"/>
  <c r="BW41" i="10" s="1"/>
  <c r="BW42" i="10" s="1"/>
  <c r="BW43" i="10" s="1"/>
  <c r="C34" i="10"/>
  <c r="C35" i="10" s="1"/>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<sst xmlns="http://schemas.openxmlformats.org/spreadsheetml/2006/main" count="1132" uniqueCount="579">
  <si>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</si>
  <si>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</si>
  <si>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</si>
  <si>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</si>
  <si>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</si>
  <si>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</si>
  <si>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</si>
  <si>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</si>
  <si>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</si>
  <si>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</si>
  <si>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</si>
  <si>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</si>
  <si>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</si>
  <si>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</si>
  <si>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</si>
  <si>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</si>
  <si>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</si>
  <si>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</si>
  <si>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</si>
  <si>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</si>
  <si>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</si>
  <si>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</si>
  <si>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</si>
  <si>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</si>
  <si>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</si>
  <si>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</si>
  <si>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</si>
  <si>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</si>
  <si>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</si>
  <si>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</si>
  <si>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</si>
  <si>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</si>
  <si>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</si>
  <si>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</si>
  <si>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</si>
  <si>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</si>
  <si>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</si>
  <si>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</si>
  <si>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</si>
  <si>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</si>
  <si>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</si>
  <si>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</si>
  <si>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</si>
  <si>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</si>
  <si>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</si>
  <si>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</si>
  <si>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</si>
  <si>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</si>
  <si>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</si>
  <si>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</si>
  <si>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</si>
  <si>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</si>
  <si>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</si>
  <si>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</si>
  <si>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</si>
  <si>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</si>
  <si>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</si>
  <si>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</si>
  <si>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</si>
  <si>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</si>
  <si>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</si>
  <si>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</si>
  <si>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</si>
  <si>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</si>
  <si>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</si>
  <si>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</si>
  <si>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</si>
  <si>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</si>
  <si>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</si>
  <si>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</si>
  <si>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</si>
  <si>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</si>
  <si>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</si>
  <si>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</si>
  <si>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</si>
  <si>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</si>
  <si>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</si>
  <si>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</si>
  <si>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</si>
  <si>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</si>
  <si>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</si>
  <si>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</si>
  <si>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</si>
  <si>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</si>
  <si>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</si>
  <si>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</si>
  <si>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</si>
  <si>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</si>
  <si>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</si>
  <si>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</si>
  <si>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</si>
  <si>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</si>
  <si>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</si>
  <si>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</si>
  <si>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さぬき市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</si>
  <si>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</si>
  <si>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</si>
  <si>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</si>
  <si>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</si>
  <si>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</si>
  <si>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</si>
  <si>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</si>
  <si>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</si>
  <si>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</si>
  <si>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</si>
  <si>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</si>
  <si>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</si>
  <si>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</si>
  <si>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</si>
  <si>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</si>
  <si>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</si>
  <si>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</si>
  <si>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</si>
  <si>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</si>
  <si>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</si>
  <si>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</si>
  <si>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</si>
  <si>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</si>
  <si>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</si>
  <si>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</si>
  <si>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</si>
  <si>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</si>
  <si>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</si>
  <si>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</si>
  <si>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</si>
  <si>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</si>
  <si>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</si>
  <si>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</si>
  <si>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</si>
  <si>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</si>
  <si>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</si>
  <si>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</si>
  <si>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</si>
  <si>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</si>
  <si>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</si>
  <si>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</si>
  <si>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</si>
  <si>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</si>
  <si>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</si>
  <si>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</si>
  <si>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</si>
  <si>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</si>
  <si>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</si>
  <si>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</si>
  <si>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</si>
  <si>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</si>
  <si>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</si>
  <si>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</si>
  <si>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</si>
  <si>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</si>
  <si>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</si>
  <si>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</si>
  <si>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</si>
  <si>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</si>
  <si>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</si>
  <si>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</si>
  <si>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</si>
  <si>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</si>
  <si>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</si>
  <si>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</si>
  <si>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</si>
  <si>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</si>
  <si>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</si>
  <si>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</si>
  <si>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</si>
  <si>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</si>
  <si>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</si>
  <si>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</si>
  <si>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</si>
  <si>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</si>
  <si>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</si>
  <si>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</si>
  <si>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</si>
  <si>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</si>
  <si>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</si>
  <si>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</si>
  <si>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</si>
  <si>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</si>
  <si>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</si>
  <si>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</si>
  <si>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</si>
  <si>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</si>
  <si>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</si>
  <si>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</si>
  <si>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</si>
  <si>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</si>
  <si>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</si>
  <si>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</si>
  <si>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</si>
  <si>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</si>
  <si>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</si>
  <si>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</si>
  <si>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</si>
  <si>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</si>
  <si>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</si>
  <si>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</si>
  <si>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</si>
  <si>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</si>
  <si>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</si>
  <si>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</si>
  <si>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</si>
  <si>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</si>
  <si>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</si>
  <si>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香川県さぬき市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</si>
  <si>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</si>
  <si>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</si>
  <si>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</si>
  <si>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</si>
  <si>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</si>
  <si>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</si>
  <si>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</si>
  <si>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</si>
  <si>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</si>
  <si>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</si>
  <si>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</si>
  <si>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</si>
  <si>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</si>
  <si>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</si>
  <si>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</si>
  <si>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</si>
  <si>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</si>
  <si>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</si>
  <si>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</si>
  <si>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</si>
  <si>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</si>
  <si>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</si>
  <si>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</si>
  <si>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</si>
  <si>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</si>
  <si>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</si>
  <si>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</si>
  <si>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</si>
  <si>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</si>
  <si>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</si>
  <si>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</si>
  <si>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</si>
  <si>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</si>
  <si>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</si>
  <si>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</si>
  <si>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</si>
  <si>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</si>
  <si>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</si>
  <si>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</si>
  <si>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</si>
  <si>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</si>
  <si>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</si>
  <si>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</si>
  <si>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</si>
  <si>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</si>
  <si>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</si>
  <si>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</si>
  <si>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</si>
  <si>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</si>
  <si>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</si>
  <si>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</si>
  <si>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</si>
  <si>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</si>
  <si>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</si>
  <si>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</si>
  <si>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</si>
  <si>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</si>
  <si>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</si>
  <si>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</si>
  <si>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</si>
  <si>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</si>
  <si>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</si>
  <si>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</si>
  <si>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</si>
  <si>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</si>
  <si>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</si>
  <si>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</si>
  <si>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</si>
  <si>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</si>
  <si>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</si>
  <si>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</si>
  <si>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</si>
  <si>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</si>
  <si>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</si>
  <si>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</si>
  <si>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</si>
  <si>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</si>
  <si>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</si>
  <si>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</si>
  <si>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</si>
  <si>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</si>
  <si>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</si>
  <si>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</si>
  <si>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</si>
  <si>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</si>
  <si>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</si>
  <si>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</si>
  <si>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</si>
  <si>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</si>
  <si>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</si>
  <si>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</si>
  <si>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</si>
  <si>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</si>
  <si>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</si>
  <si>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</si>
  <si>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</si>
  <si>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</si>
  <si>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</si>
  <si>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</si>
  <si>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</si>
  <si>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</si>
  <si>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</si>
  <si>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</si>
  <si>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</si>
  <si>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</si>
  <si>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</si>
  <si>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</si>
  <si>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</si>
  <si>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</si>
  <si>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</si>
  <si>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</si>
  <si>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</si>
  <si>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</si>
  <si>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</si>
  <si>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</si>
  <si>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</si>
  <si>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</si>
  <si>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</si>
  <si>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</si>
  <si>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</si>
  <si>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</si>
  <si>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</si>
  <si>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</si>
  <si>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</si>
  <si>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</si>
  <si>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</si>
  <si>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</si>
  <si>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</si>
  <si>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</si>
  <si>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</si>
  <si>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</si>
  <si>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</si>
  <si>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</si>
  <si>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</si>
  <si>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</si>
  <si>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</si>
  <si>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</si>
  <si>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</si>
  <si>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</si>
  <si>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</si>
  <si>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</si>
  <si>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</si>
  <si>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</si>
  <si>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</si>
  <si>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</si>
  <si>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</si>
  <si>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</si>
  <si>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</si>
  <si>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</si>
  <si>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</si>
  <si>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香川県さぬき市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</si>
  <si>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</si>
  <si>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</si>
  <si>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</si>
  <si>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</si>
  <si>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</si>
  <si>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</si>
  <si>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</si>
  <si>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</si>
  <si>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</si>
  <si>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</si>
  <si>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</si>
  <si>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</si>
  <si>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</si>
  <si>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</si>
  <si>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</si>
  <si>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</si>
  <si>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</si>
  <si>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</si>
  <si>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</si>
  <si>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</si>
  <si>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共通商品券発行事業特別会計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</si>
  <si>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</si>
  <si>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</si>
  <si>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</si>
  <si>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</si>
  <si>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</si>
  <si>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</si>
  <si>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</si>
  <si>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</si>
  <si>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</si>
  <si>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</si>
  <si>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</si>
  <si>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</si>
  <si>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</si>
  <si>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</si>
  <si>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</si>
  <si>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</si>
  <si>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介護サービス事業特別会計</t>
    <phoneticPr fontId="5"/>
  </si>
  <si>
    <t>多和診療所事業特別会計</t>
    <phoneticPr fontId="5"/>
  </si>
  <si>
    <t>津田診療所事業特別会計</t>
    <phoneticPr fontId="5"/>
  </si>
  <si>
    <t>病院事業会計</t>
    <phoneticPr fontId="5"/>
  </si>
  <si>
    <t>法適用企業</t>
    <phoneticPr fontId="5"/>
  </si>
  <si>
    <t>下水道事業会計</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</si>
  <si>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</si>
  <si>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</si>
  <si>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</si>
  <si>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</si>
  <si>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</si>
  <si>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</si>
  <si>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</si>
  <si>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</si>
  <si>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</si>
  <si>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</si>
  <si>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</si>
  <si>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</si>
  <si>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</si>
  <si>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</si>
  <si>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</si>
  <si>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</si>
  <si>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</si>
  <si>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</si>
  <si>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</si>
  <si>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</si>
  <si>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</si>
  <si>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</si>
  <si>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</si>
  <si>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</si>
  <si>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</si>
  <si>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</si>
  <si>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</si>
  <si>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</si>
  <si>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</si>
  <si>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</si>
  <si>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</si>
  <si>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</si>
  <si>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</si>
  <si>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</si>
  <si>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</si>
  <si>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</si>
  <si>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</si>
  <si>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</si>
  <si>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</si>
  <si>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</si>
  <si>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</si>
  <si>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</si>
  <si>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</si>
  <si>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</si>
  <si>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</si>
  <si>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</si>
  <si>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</si>
  <si>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</si>
  <si>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</si>
  <si>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</si>
  <si>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</si>
  <si>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</si>
  <si>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</si>
  <si>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</si>
  <si>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</si>
  <si>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</si>
  <si>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</si>
  <si>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</si>
  <si>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</si>
  <si>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</si>
  <si>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</si>
  <si>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</si>
  <si>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</si>
  <si>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</si>
  <si>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</si>
  <si>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</si>
  <si>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</si>
  <si>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</si>
  <si>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</si>
  <si>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</si>
  <si>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</si>
  <si>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</si>
  <si>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</si>
  <si>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</si>
  <si>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</si>
  <si>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</si>
  <si>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</si>
  <si>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</si>
  <si>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</si>
  <si>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</si>
  <si>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</si>
  <si>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</si>
  <si>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</si>
  <si>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</si>
  <si>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</si>
  <si>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</si>
  <si>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</si>
  <si>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</si>
  <si>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</si>
  <si>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</si>
  <si>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</si>
  <si>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</si>
  <si>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</si>
  <si>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</si>
  <si>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</si>
  <si>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</si>
  <si>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</si>
  <si>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</si>
  <si>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</si>
  <si>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</si>
  <si>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</si>
  <si>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</si>
  <si>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</si>
  <si>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</si>
  <si>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</si>
  <si>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</si>
  <si>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</si>
  <si>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</si>
  <si>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</si>
  <si>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</si>
  <si>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</si>
  <si>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</si>
  <si>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</si>
  <si>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</si>
  <si>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</si>
  <si>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</si>
  <si>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</si>
  <si>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</si>
  <si>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</si>
  <si>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</si>
  <si>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</si>
  <si>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</si>
  <si>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</si>
  <si>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</si>
  <si>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</si>
  <si>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</si>
  <si>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</si>
  <si>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</si>
  <si>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</si>
  <si>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</si>
  <si>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</si>
  <si>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</si>
  <si>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</si>
  <si>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</si>
  <si>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</si>
  <si>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</si>
  <si>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</si>
  <si>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4.21</t>
  </si>
  <si>
    <t>▲ 3.60</t>
  </si>
  <si>
    <t>▲ 2.22</t>
  </si>
  <si>
    <t>▲ 5.76</t>
  </si>
  <si>
    <t>病院事業会計</t>
  </si>
  <si>
    <t>一般会計</t>
  </si>
  <si>
    <t>国民健康保険事業特別会計</t>
  </si>
  <si>
    <t>介護保険事業特別会計</t>
  </si>
  <si>
    <t>下水道事業会計</t>
  </si>
  <si>
    <t>介護サービス事業特別会計</t>
  </si>
  <si>
    <t>共通商品券発行事業特別会計</t>
  </si>
  <si>
    <t>津田診療所事業特別会計</t>
  </si>
  <si>
    <t>その他会計（赤字）</t>
  </si>
  <si>
    <t>その他会計（黒字）</t>
  </si>
  <si>
    <t>R02</t>
    <phoneticPr fontId="5"/>
  </si>
  <si>
    <t>R03</t>
    <phoneticPr fontId="5"/>
  </si>
  <si>
    <t>R04</t>
    <phoneticPr fontId="5"/>
  </si>
  <si>
    <t>R05</t>
    <phoneticPr fontId="5"/>
  </si>
  <si>
    <t>R06</t>
    <phoneticPr fontId="5"/>
  </si>
  <si>
    <t>大川広域行政組合（一般会計）</t>
    <rPh sb="0" eb="2">
      <t>オオカワ</t>
    </rPh>
    <rPh sb="2" eb="4">
      <t>コウイキ</t>
    </rPh>
    <rPh sb="4" eb="6">
      <t>ギョウセイ</t>
    </rPh>
    <rPh sb="6" eb="8">
      <t>クミアイ</t>
    </rPh>
    <rPh sb="9" eb="11">
      <t>イッパン</t>
    </rPh>
    <rPh sb="11" eb="13">
      <t>カイケイ</t>
    </rPh>
    <phoneticPr fontId="2"/>
  </si>
  <si>
    <t>大川広域行政組合（介護サービス事業）</t>
    <rPh sb="0" eb="2">
      <t>オオカワ</t>
    </rPh>
    <rPh sb="2" eb="4">
      <t>コウイキ</t>
    </rPh>
    <rPh sb="4" eb="6">
      <t>ギョウセイ</t>
    </rPh>
    <rPh sb="6" eb="8">
      <t>クミアイ</t>
    </rPh>
    <rPh sb="9" eb="11">
      <t>カイゴ</t>
    </rPh>
    <rPh sb="15" eb="17">
      <t>ジギョウ</t>
    </rPh>
    <phoneticPr fontId="2"/>
  </si>
  <si>
    <t>香川県東部清掃施設組合</t>
    <rPh sb="0" eb="3">
      <t>カガワケン</t>
    </rPh>
    <rPh sb="3" eb="5">
      <t>トウブ</t>
    </rPh>
    <rPh sb="5" eb="7">
      <t>セイソウ</t>
    </rPh>
    <rPh sb="7" eb="9">
      <t>シセツ</t>
    </rPh>
    <rPh sb="9" eb="11">
      <t>クミアイ</t>
    </rPh>
    <phoneticPr fontId="2"/>
  </si>
  <si>
    <t>三木・長尾葬斎組合</t>
    <rPh sb="0" eb="2">
      <t>ミキ</t>
    </rPh>
    <rPh sb="3" eb="5">
      <t>ナガオ</t>
    </rPh>
    <rPh sb="5" eb="6">
      <t>ソウ</t>
    </rPh>
    <rPh sb="6" eb="7">
      <t>ヒトシ</t>
    </rPh>
    <rPh sb="7" eb="9">
      <t>クミアイ</t>
    </rPh>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</si>
  <si>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</si>
  <si>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</si>
  <si>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</si>
  <si>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さぬき市・三木町山林組合</t>
    <rPh sb="3" eb="4">
      <t>シ</t>
    </rPh>
    <rPh sb="5" eb="7">
      <t>ミキ</t>
    </rPh>
    <rPh sb="7" eb="8">
      <t>チョウ</t>
    </rPh>
    <rPh sb="8" eb="10">
      <t>サンリン</t>
    </rPh>
    <rPh sb="10" eb="12">
      <t>クミアイ</t>
    </rPh>
    <phoneticPr fontId="2"/>
  </si>
  <si>
    <t>東かがわ市外一市一町組合</t>
    <rPh sb="0" eb="1">
      <t>ヒガシ</t>
    </rPh>
    <rPh sb="4" eb="5">
      <t>シ</t>
    </rPh>
    <rPh sb="5" eb="6">
      <t>ホカ</t>
    </rPh>
    <rPh sb="6" eb="8">
      <t>イッシ</t>
    </rPh>
    <rPh sb="8" eb="10">
      <t>イッチョウ</t>
    </rPh>
    <rPh sb="10" eb="12">
      <t>クミアイ</t>
    </rPh>
    <phoneticPr fontId="2"/>
  </si>
  <si>
    <t>香川県広域水道企業団（水道事業）</t>
    <rPh sb="0" eb="2">
      <t>カガワ</t>
    </rPh>
    <rPh sb="2" eb="3">
      <t>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</si>
  <si>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2">
      <t>カガワ</t>
    </rPh>
    <rPh sb="2" eb="3">
      <t>ケン</t>
    </rPh>
    <rPh sb="3" eb="5">
      <t>コウイキ</t>
    </rPh>
    <rPh sb="5" eb="7">
      <t>スイドウ</t>
    </rPh>
    <rPh sb="7" eb="9">
      <t>キギョウ</t>
    </rPh>
    <rPh sb="9" eb="10">
      <t>ダン</t>
    </rPh>
    <rPh sb="11" eb="14">
      <t>コウギョウヨウ</t>
    </rPh>
    <rPh sb="14" eb="16">
      <t>スイドウ</t>
    </rPh>
    <rPh sb="16" eb="18">
      <t>ジギョウ</t>
    </rPh>
    <phoneticPr fontId="2"/>
  </si>
  <si>
    <t>さぬき市土地開発公社</t>
    <rPh sb="3" eb="4">
      <t>シ</t>
    </rPh>
    <rPh sb="4" eb="6">
      <t>トチ</t>
    </rPh>
    <rPh sb="6" eb="8">
      <t>カイハツ</t>
    </rPh>
    <rPh sb="8" eb="10">
      <t>コウシャ</t>
    </rPh>
    <phoneticPr fontId="10"/>
  </si>
  <si>
    <t>（株）香川県東部流通センター</t>
    <rPh sb="1" eb="2">
      <t>カブ</t>
    </rPh>
    <rPh sb="3" eb="6">
      <t>カガワケン</t>
    </rPh>
    <rPh sb="6" eb="8">
      <t>トウブ</t>
    </rPh>
    <rPh sb="8" eb="10">
      <t>リュウツウ</t>
    </rPh>
    <phoneticPr fontId="10"/>
  </si>
  <si>
    <t>（株）さぬき市SA公社</t>
    <rPh sb="1" eb="2">
      <t>カブ</t>
    </rPh>
    <rPh sb="6" eb="7">
      <t>シ</t>
    </rPh>
    <rPh sb="9" eb="11">
      <t>コウシャ</t>
    </rPh>
    <phoneticPr fontId="10"/>
  </si>
  <si>
    <t>（公財）エレキテル尾崎財団</t>
    <rPh sb="1" eb="2">
      <t>コウ</t>
    </rPh>
    <rPh sb="2" eb="3">
      <t>ザイ</t>
    </rPh>
    <rPh sb="9" eb="11">
      <t>オザキ</t>
    </rPh>
    <rPh sb="11" eb="13">
      <t>ザイダン</t>
    </rPh>
    <phoneticPr fontId="10"/>
  </si>
  <si>
    <t>（公財）志度町体育振興会</t>
    <rPh sb="1" eb="2">
      <t>コウ</t>
    </rPh>
    <rPh sb="2" eb="3">
      <t>ザイ</t>
    </rPh>
    <rPh sb="4" eb="7">
      <t>シドチョウ</t>
    </rPh>
    <rPh sb="7" eb="9">
      <t>タイイク</t>
    </rPh>
    <rPh sb="9" eb="12">
      <t>シンコウカイ</t>
    </rPh>
    <phoneticPr fontId="10"/>
  </si>
  <si>
    <t>（公財）さぬき市文化振興財団</t>
    <rPh sb="1" eb="2">
      <t>コウ</t>
    </rPh>
    <rPh sb="2" eb="3">
      <t>ザイ</t>
    </rPh>
    <rPh sb="7" eb="8">
      <t>シ</t>
    </rPh>
    <rPh sb="8" eb="10">
      <t>ブンカ</t>
    </rPh>
    <rPh sb="10" eb="12">
      <t>シンコウ</t>
    </rPh>
    <rPh sb="12" eb="14">
      <t>ザイダン</t>
    </rPh>
    <phoneticPr fontId="10"/>
  </si>
  <si>
    <t>-</t>
    <phoneticPr fontId="2"/>
  </si>
  <si>
    <t>まちづくり基金</t>
    <rPh sb="5" eb="7">
      <t>キキン</t>
    </rPh>
    <phoneticPr fontId="5"/>
  </si>
  <si>
    <t>振興基金</t>
    <rPh sb="0" eb="4">
      <t>シンコウキキン</t>
    </rPh>
    <phoneticPr fontId="2"/>
  </si>
  <si>
    <t>防災基金</t>
    <rPh sb="0" eb="4">
      <t>ボウサイキキン</t>
    </rPh>
    <phoneticPr fontId="2"/>
  </si>
  <si>
    <t>地域福祉基金</t>
    <rPh sb="0" eb="2">
      <t>チイキ</t>
    </rPh>
    <rPh sb="2" eb="6">
      <t>フクシキキン</t>
    </rPh>
    <phoneticPr fontId="2"/>
  </si>
  <si>
    <t>教育文化振興基金</t>
    <rPh sb="0" eb="4">
      <t>キョウイクブンカ</t>
    </rPh>
    <rPh sb="4" eb="8">
      <t>シンコウキキン</t>
    </rPh>
    <phoneticPr fontId="2"/>
  </si>
  <si>
    <t>〇</t>
    <phoneticPr fontId="2"/>
  </si>
  <si>
    <t>法適用企業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</si>
</sst>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71279</c:v>
                </c:pt>
                <c:pt idx="2">
                  <c:v>74994</c:v>
                </c:pt>
                <c:pt idx="3">
                  <c:v>71849</c:v>
                </c:pt>
                <c:pt idx="4">
                  <c:v>82962</c:v>
                </c:pt>
              </c:numCache>
            </c:numRef>
          </c:val>
          <c:smooth val="0"/>
          <c:extLst>
            <c:ext xmlns:c16="http://schemas.microsoft.com/office/drawing/2014/chart" uri="{C3380CC4-5D6E-409C-BE32-E72D297353CC}">
              <c16:uniqueId val="{00000000-DB87-498E-9D29-D4ECCC2B02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53675</c:v>
                </c:pt>
                <c:pt idx="1">
                  <c:v>53003</c:v>
                </c:pt>
                <c:pt idx="2">
                  <c:v>51899</c:v>
                </c:pt>
                <c:pt idx="3">
                  <c:v>112640</c:v>
                </c:pt>
                <c:pt idx="4">
                  <c:v>46072</c:v>
                </c:pt>
              </c:numCache>
            </c:numRef>
          </c:val>
          <c:smooth val="0"/>
          <c:extLst>
            <c:ext xmlns:c16="http://schemas.microsoft.com/office/drawing/2014/chart" uri="{C3380CC4-5D6E-409C-BE32-E72D297353CC}">
              <c16:uniqueId val="{00000001-DB87-498E-9D29-D4ECCC2B02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5.64</c:v>
                </c:pt>
                <c:pt idx="1">
                  <c:v>7.65</c:v>
                </c:pt>
                <c:pt idx="2">
                  <c:v>4.8499999999999996</c:v>
                </c:pt>
                <c:pt idx="3">
                  <c:v>3.38</c:v>
                </c:pt>
                <c:pt idx="4">
                  <c:v>2.93</c:v>
                </c:pt>
              </c:numCache>
            </c:numRef>
          </c:val>
          <c:extLst>
            <c:ext xmlns:c16="http://schemas.microsoft.com/office/drawing/2014/chart" uri="{C3380CC4-5D6E-409C-BE32-E72D297353CC}">
              <c16:uniqueId val="{00000000-18D4-4840-B0D7-2EDC514EA7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41.77</c:v>
                </c:pt>
                <c:pt idx="1">
                  <c:v>39.97</c:v>
                </c:pt>
                <c:pt idx="2">
                  <c:v>40.93</c:v>
                </c:pt>
                <c:pt idx="3">
                  <c:v>39.97</c:v>
                </c:pt>
                <c:pt idx="4">
                  <c:v>34.53</c:v>
                </c:pt>
              </c:numCache>
            </c:numRef>
          </c:val>
          <c:extLst>
            <c:ext xmlns:c16="http://schemas.microsoft.com/office/drawing/2014/chart" uri="{C3380CC4-5D6E-409C-BE32-E72D297353CC}">
              <c16:uniqueId val="{00000001-18D4-4840-B0D7-2EDC514EA7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-4.21</c:v>
                </c:pt>
                <c:pt idx="1">
                  <c:v>1.61</c:v>
                </c:pt>
                <c:pt idx="2">
                  <c:v>-3.6</c:v>
                </c:pt>
                <c:pt idx="3">
                  <c:v>-2.2200000000000002</c:v>
                </c:pt>
                <c:pt idx="4">
                  <c:v>-5.76</c:v>
                </c:pt>
              </c:numCache>
            </c:numRef>
          </c:val>
          <c:smooth val="0"/>
          <c:extLst>
            <c:ext xmlns:c16="http://schemas.microsoft.com/office/drawing/2014/chart" uri="{C3380CC4-5D6E-409C-BE32-E72D297353CC}">
              <c16:uniqueId val="{00000002-18D4-4840-B0D7-2EDC514EA7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0.57999999999999996</c:v>
                </c:pt>
                <c:pt idx="2">
                  <c:v>#N/A</c:v>
                </c:pt>
                <c:pt idx="3">
                  <c:v>0.06</c:v>
                </c:pt>
                <c:pt idx="4">
                  <c:v>#N/A</c:v>
                </c:pt>
                <c:pt idx="5">
                  <c:v>7.0000000000000007E-2</c:v>
                </c:pt>
                <c:pt idx="6">
                  <c:v>#N/A</c:v>
                </c:pt>
                <c:pt idx="7">
                  <c:v>0.01</c:v>
                </c:pt>
                <c:pt idx="8">
                  <c:v>#N/A</c:v>
                </c:pt>
                <c:pt idx="9">
                  <c:v>0.01</c:v>
                </c:pt>
              </c:numCache>
            </c:numRef>
          </c:val>
          <c:extLst>
            <c:ext xmlns:c16="http://schemas.microsoft.com/office/drawing/2014/chart" uri="{C3380CC4-5D6E-409C-BE32-E72D297353CC}">
              <c16:uniqueId val="{00000000-ED07-485A-A6A3-75EB40B023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07-485A-A6A3-75EB40B023D6}"/>
            </c:ext>
          </c:extLst>
        </c:ser>
        <c:ser>
          <c:idx val="2"/>
          <c:order val="2"/>
          <c:tx>
            <c:strRef>
              <c:f>データシート!$A$29</c:f>
              <c:strCache>
                <c:ptCount val="1"/>
                <c:pt idx="0">
                  <c:v>津田診療所事業特別会計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0.2</c:v>
                </c:pt>
                <c:pt idx="4">
                  <c:v>#N/A</c:v>
                </c:pt>
                <c:pt idx="5">
                  <c:v>0.14000000000000001</c:v>
                </c:pt>
                <c:pt idx="6">
                  <c:v>#N/A</c:v>
                </c:pt>
                <c:pt idx="7">
                  <c:v>0.09</c:v>
                </c:pt>
                <c:pt idx="8">
                  <c:v>#N/A</c:v>
                </c:pt>
                <c:pt idx="9">
                  <c:v>0.02</c:v>
                </c:pt>
              </c:numCache>
            </c:numRef>
          </c:val>
          <c:extLst>
            <c:ext xmlns:c16="http://schemas.microsoft.com/office/drawing/2014/chart" uri="{C3380CC4-5D6E-409C-BE32-E72D297353CC}">
              <c16:uniqueId val="{00000002-ED07-485A-A6A3-75EB40B023D6}"/>
            </c:ext>
          </c:extLst>
        </c:ser>
        <c:ser>
          <c:idx val="3"/>
          <c:order val="3"/>
          <c:tx>
            <c:strRef>
              <c:f>データシート!$A$30</c:f>
              <c:strCache>
                <c:ptCount val="1"/>
                <c:pt idx="0">
                  <c:v>共通商品券発行事業特別会計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0.13</c:v>
                </c:pt>
                <c:pt idx="4">
                  <c:v>#N/A</c:v>
                </c:pt>
                <c:pt idx="5">
                  <c:v>0.13</c:v>
                </c:pt>
                <c:pt idx="6">
                  <c:v>#N/A</c:v>
                </c:pt>
                <c:pt idx="7">
                  <c:v>0.12</c:v>
                </c:pt>
                <c:pt idx="8">
                  <c:v>#N/A</c:v>
                </c:pt>
                <c:pt idx="9">
                  <c:v>0.13</c:v>
                </c:pt>
              </c:numCache>
            </c:numRef>
          </c:val>
          <c:extLst>
            <c:ext xmlns:c16="http://schemas.microsoft.com/office/drawing/2014/chart" uri="{C3380CC4-5D6E-409C-BE32-E72D297353CC}">
              <c16:uniqueId val="{00000003-ED07-485A-A6A3-75EB40B023D6}"/>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0.14000000000000001</c:v>
                </c:pt>
                <c:pt idx="4">
                  <c:v>#N/A</c:v>
                </c:pt>
                <c:pt idx="5">
                  <c:v>0.16</c:v>
                </c:pt>
                <c:pt idx="6">
                  <c:v>#N/A</c:v>
                </c:pt>
                <c:pt idx="7">
                  <c:v>0.16</c:v>
                </c:pt>
                <c:pt idx="8">
                  <c:v>#N/A</c:v>
                </c:pt>
                <c:pt idx="9">
                  <c:v>0.16</c:v>
                </c:pt>
              </c:numCache>
            </c:numRef>
          </c:val>
          <c:extLst>
            <c:ext xmlns:c16="http://schemas.microsoft.com/office/drawing/2014/chart" uri="{C3380CC4-5D6E-409C-BE32-E72D297353CC}">
              <c16:uniqueId val="{00000004-ED07-485A-A6A3-75EB40B023D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0.88</c:v>
                </c:pt>
                <c:pt idx="4">
                  <c:v>#N/A</c:v>
                </c:pt>
                <c:pt idx="5">
                  <c:v>1.32</c:v>
                </c:pt>
                <c:pt idx="6">
                  <c:v>#N/A</c:v>
                </c:pt>
                <c:pt idx="7">
                  <c:v>0.32</c:v>
                </c:pt>
                <c:pt idx="8">
                  <c:v>#N/A</c:v>
                </c:pt>
                <c:pt idx="9">
                  <c:v>0.75</c:v>
                </c:pt>
              </c:numCache>
            </c:numRef>
          </c:val>
          <c:extLst>
            <c:ext xmlns:c16="http://schemas.microsoft.com/office/drawing/2014/chart" uri="{C3380CC4-5D6E-409C-BE32-E72D297353CC}">
              <c16:uniqueId val="{00000005-ED07-485A-A6A3-75EB40B023D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0.37</c:v>
                </c:pt>
                <c:pt idx="2">
                  <c:v>#N/A</c:v>
                </c:pt>
                <c:pt idx="3">
                  <c:v>0.85</c:v>
                </c:pt>
                <c:pt idx="4">
                  <c:v>#N/A</c:v>
                </c:pt>
                <c:pt idx="5">
                  <c:v>1.6</c:v>
                </c:pt>
                <c:pt idx="6">
                  <c:v>#N/A</c:v>
                </c:pt>
                <c:pt idx="7">
                  <c:v>1.68</c:v>
                </c:pt>
                <c:pt idx="8">
                  <c:v>#N/A</c:v>
                </c:pt>
                <c:pt idx="9">
                  <c:v>0.89</c:v>
                </c:pt>
              </c:numCache>
            </c:numRef>
          </c:val>
          <c:extLst>
            <c:ext xmlns:c16="http://schemas.microsoft.com/office/drawing/2014/chart" uri="{C3380CC4-5D6E-409C-BE32-E72D297353CC}">
              <c16:uniqueId val="{00000006-ED07-485A-A6A3-75EB40B023D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1.42</c:v>
                </c:pt>
                <c:pt idx="2">
                  <c:v>#N/A</c:v>
                </c:pt>
                <c:pt idx="3">
                  <c:v>1.39</c:v>
                </c:pt>
                <c:pt idx="4">
                  <c:v>#N/A</c:v>
                </c:pt>
                <c:pt idx="5">
                  <c:v>1.26</c:v>
                </c:pt>
                <c:pt idx="6">
                  <c:v>#N/A</c:v>
                </c:pt>
                <c:pt idx="7">
                  <c:v>0.57999999999999996</c:v>
                </c:pt>
                <c:pt idx="8">
                  <c:v>#N/A</c:v>
                </c:pt>
                <c:pt idx="9">
                  <c:v>1</c:v>
                </c:pt>
              </c:numCache>
            </c:numRef>
          </c:val>
          <c:extLst>
            <c:ext xmlns:c16="http://schemas.microsoft.com/office/drawing/2014/chart" uri="{C3380CC4-5D6E-409C-BE32-E72D297353CC}">
              <c16:uniqueId val="{00000007-ED07-485A-A6A3-75EB40B023D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4.95</c:v>
                </c:pt>
                <c:pt idx="2">
                  <c:v>#N/A</c:v>
                </c:pt>
                <c:pt idx="3">
                  <c:v>7.45</c:v>
                </c:pt>
                <c:pt idx="4">
                  <c:v>#N/A</c:v>
                </c:pt>
                <c:pt idx="5">
                  <c:v>4.6399999999999997</c:v>
                </c:pt>
                <c:pt idx="6">
                  <c:v>#N/A</c:v>
                </c:pt>
                <c:pt idx="7">
                  <c:v>3.25</c:v>
                </c:pt>
                <c:pt idx="8">
                  <c:v>#N/A</c:v>
                </c:pt>
                <c:pt idx="9">
                  <c:v>2.79</c:v>
                </c:pt>
              </c:numCache>
            </c:numRef>
          </c:val>
          <c:extLst>
            <c:ext xmlns:c16="http://schemas.microsoft.com/office/drawing/2014/chart" uri="{C3380CC4-5D6E-409C-BE32-E72D297353CC}">
              <c16:uniqueId val="{00000008-ED07-485A-A6A3-75EB40B023D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6.54</c:v>
                </c:pt>
                <c:pt idx="2">
                  <c:v>#N/A</c:v>
                </c:pt>
                <c:pt idx="3">
                  <c:v>10.75</c:v>
                </c:pt>
                <c:pt idx="4">
                  <c:v>#N/A</c:v>
                </c:pt>
                <c:pt idx="5">
                  <c:v>14.21</c:v>
                </c:pt>
                <c:pt idx="6">
                  <c:v>#N/A</c:v>
                </c:pt>
                <c:pt idx="7">
                  <c:v>9.25</c:v>
                </c:pt>
                <c:pt idx="8">
                  <c:v>#N/A</c:v>
                </c:pt>
                <c:pt idx="9">
                  <c:v>4.3099999999999996</c:v>
                </c:pt>
              </c:numCache>
            </c:numRef>
          </c:val>
          <c:extLst>
            <c:ext xmlns:c16="http://schemas.microsoft.com/office/drawing/2014/chart" uri="{C3380CC4-5D6E-409C-BE32-E72D297353CC}">
              <c16:uniqueId val="{00000009-ED07-485A-A6A3-75EB40B023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3306</c:v>
                </c:pt>
                <c:pt idx="5">
                  <c:v>3281</c:v>
                </c:pt>
                <c:pt idx="8">
                  <c:v>3176</c:v>
                </c:pt>
                <c:pt idx="11">
                  <c:v>3108</c:v>
                </c:pt>
                <c:pt idx="14">
                  <c:v>2872</c:v>
                </c:pt>
              </c:numCache>
            </c:numRef>
          </c:val>
          <c:extLst>
            <c:ext xmlns:c16="http://schemas.microsoft.com/office/drawing/2014/chart" uri="{C3380CC4-5D6E-409C-BE32-E72D297353CC}">
              <c16:uniqueId val="{00000000-2B38-4E64-8CF5-DF658F8AAE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38-4E64-8CF5-DF658F8AAE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2B38-4E64-8CF5-DF658F8AAE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72</c:v>
                </c:pt>
                <c:pt idx="3">
                  <c:v>98</c:v>
                </c:pt>
                <c:pt idx="6">
                  <c:v>97</c:v>
                </c:pt>
                <c:pt idx="9">
                  <c:v>106</c:v>
                </c:pt>
                <c:pt idx="12">
                  <c:v>102</c:v>
                </c:pt>
              </c:numCache>
            </c:numRef>
          </c:val>
          <c:extLst>
            <c:ext xmlns:c16="http://schemas.microsoft.com/office/drawing/2014/chart" uri="{C3380CC4-5D6E-409C-BE32-E72D297353CC}">
              <c16:uniqueId val="{00000003-2B38-4E64-8CF5-DF658F8AAE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1014</c:v>
                </c:pt>
                <c:pt idx="3">
                  <c:v>1031</c:v>
                </c:pt>
                <c:pt idx="6">
                  <c:v>944</c:v>
                </c:pt>
                <c:pt idx="9">
                  <c:v>914</c:v>
                </c:pt>
                <c:pt idx="12">
                  <c:v>878</c:v>
                </c:pt>
              </c:numCache>
            </c:numRef>
          </c:val>
          <c:extLst>
            <c:ext xmlns:c16="http://schemas.microsoft.com/office/drawing/2014/chart" uri="{C3380CC4-5D6E-409C-BE32-E72D297353CC}">
              <c16:uniqueId val="{00000004-2B38-4E64-8CF5-DF658F8AAE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38-4E64-8CF5-DF658F8AAE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38-4E64-8CF5-DF658F8AAE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3566</c:v>
                </c:pt>
                <c:pt idx="3">
                  <c:v>3632</c:v>
                </c:pt>
                <c:pt idx="6">
                  <c:v>3624</c:v>
                </c:pt>
                <c:pt idx="9">
                  <c:v>3534</c:v>
                </c:pt>
                <c:pt idx="12">
                  <c:v>3358</c:v>
                </c:pt>
              </c:numCache>
            </c:numRef>
          </c:val>
          <c:extLst>
            <c:ext xmlns:c16="http://schemas.microsoft.com/office/drawing/2014/chart" uri="{C3380CC4-5D6E-409C-BE32-E72D297353CC}">
              <c16:uniqueId val="{00000007-2B38-4E64-8CF5-DF658F8AAE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1349</c:v>
                </c:pt>
                <c:pt idx="2">
                  <c:v>#N/A</c:v>
                </c:pt>
                <c:pt idx="3">
                  <c:v>#N/A</c:v>
                </c:pt>
                <c:pt idx="4">
                  <c:v>1480</c:v>
                </c:pt>
                <c:pt idx="5">
                  <c:v>#N/A</c:v>
                </c:pt>
                <c:pt idx="6">
                  <c:v>#N/A</c:v>
                </c:pt>
                <c:pt idx="7">
                  <c:v>1489</c:v>
                </c:pt>
                <c:pt idx="8">
                  <c:v>#N/A</c:v>
                </c:pt>
                <c:pt idx="9">
                  <c:v>#N/A</c:v>
                </c:pt>
                <c:pt idx="10">
                  <c:v>1446</c:v>
                </c:pt>
                <c:pt idx="11">
                  <c:v>#N/A</c:v>
                </c:pt>
                <c:pt idx="12">
                  <c:v>#N/A</c:v>
                </c:pt>
                <c:pt idx="13">
                  <c:v>1466</c:v>
                </c:pt>
                <c:pt idx="14">
                  <c:v>#N/A</c:v>
                </c:pt>
              </c:numCache>
            </c:numRef>
          </c:val>
          <c:smooth val="0"/>
          <c:extLst>
            <c:ext xmlns:c16="http://schemas.microsoft.com/office/drawing/2014/chart" uri="{C3380CC4-5D6E-409C-BE32-E72D297353CC}">
              <c16:uniqueId val="{00000008-2B38-4E64-8CF5-DF658F8AAE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27852</c:v>
                </c:pt>
                <c:pt idx="5">
                  <c:v>25892</c:v>
                </c:pt>
                <c:pt idx="8">
                  <c:v>24087</c:v>
                </c:pt>
                <c:pt idx="11">
                  <c:v>22371</c:v>
                </c:pt>
                <c:pt idx="14">
                  <c:v>20520</c:v>
                </c:pt>
              </c:numCache>
            </c:numRef>
          </c:val>
          <c:extLst>
            <c:ext xmlns:c16="http://schemas.microsoft.com/office/drawing/2014/chart" uri="{C3380CC4-5D6E-409C-BE32-E72D297353CC}">
              <c16:uniqueId val="{00000000-8C66-43E0-9E0E-B8E3B0631F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228</c:v>
                </c:pt>
                <c:pt idx="5">
                  <c:v>205</c:v>
                </c:pt>
                <c:pt idx="8">
                  <c:v>206</c:v>
                </c:pt>
                <c:pt idx="11">
                  <c:v>195</c:v>
                </c:pt>
                <c:pt idx="14">
                  <c:v>179</c:v>
                </c:pt>
              </c:numCache>
            </c:numRef>
          </c:val>
          <c:extLst>
            <c:ext xmlns:c16="http://schemas.microsoft.com/office/drawing/2014/chart" uri="{C3380CC4-5D6E-409C-BE32-E72D297353CC}">
              <c16:uniqueId val="{00000001-8C66-43E0-9E0E-B8E3B0631F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14058</c:v>
                </c:pt>
                <c:pt idx="5">
                  <c:v>14732</c:v>
                </c:pt>
                <c:pt idx="8">
                  <c:v>14870</c:v>
                </c:pt>
                <c:pt idx="11">
                  <c:v>14798</c:v>
                </c:pt>
                <c:pt idx="14">
                  <c:v>14172</c:v>
                </c:pt>
              </c:numCache>
            </c:numRef>
          </c:val>
          <c:extLst>
            <c:ext xmlns:c16="http://schemas.microsoft.com/office/drawing/2014/chart" uri="{C3380CC4-5D6E-409C-BE32-E72D297353CC}">
              <c16:uniqueId val="{00000002-8C66-43E0-9E0E-B8E3B0631F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66-43E0-9E0E-B8E3B0631F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66-43E0-9E0E-B8E3B0631F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499</c:v>
                </c:pt>
                <c:pt idx="3">
                  <c:v>389</c:v>
                </c:pt>
                <c:pt idx="6">
                  <c:v>388</c:v>
                </c:pt>
                <c:pt idx="9">
                  <c:v>151</c:v>
                </c:pt>
                <c:pt idx="12">
                  <c:v>151</c:v>
                </c:pt>
              </c:numCache>
            </c:numRef>
          </c:val>
          <c:extLst>
            <c:ext xmlns:c16="http://schemas.microsoft.com/office/drawing/2014/chart" uri="{C3380CC4-5D6E-409C-BE32-E72D297353CC}">
              <c16:uniqueId val="{00000005-8C66-43E0-9E0E-B8E3B0631F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1852</c:v>
                </c:pt>
                <c:pt idx="3">
                  <c:v>1941</c:v>
                </c:pt>
                <c:pt idx="6">
                  <c:v>1907</c:v>
                </c:pt>
                <c:pt idx="9">
                  <c:v>1923</c:v>
                </c:pt>
                <c:pt idx="12">
                  <c:v>2094</c:v>
                </c:pt>
              </c:numCache>
            </c:numRef>
          </c:val>
          <c:extLst>
            <c:ext xmlns:c16="http://schemas.microsoft.com/office/drawing/2014/chart" uri="{C3380CC4-5D6E-409C-BE32-E72D297353CC}">
              <c16:uniqueId val="{00000006-8C66-43E0-9E0E-B8E3B0631F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515</c:v>
                </c:pt>
                <c:pt idx="3">
                  <c:v>429</c:v>
                </c:pt>
                <c:pt idx="6">
                  <c:v>333</c:v>
                </c:pt>
                <c:pt idx="9">
                  <c:v>227</c:v>
                </c:pt>
                <c:pt idx="12">
                  <c:v>73</c:v>
                </c:pt>
              </c:numCache>
            </c:numRef>
          </c:val>
          <c:extLst>
            <c:ext xmlns:c16="http://schemas.microsoft.com/office/drawing/2014/chart" uri="{C3380CC4-5D6E-409C-BE32-E72D297353CC}">
              <c16:uniqueId val="{00000007-8C66-43E0-9E0E-B8E3B0631F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9259</c:v>
                </c:pt>
                <c:pt idx="3">
                  <c:v>7434</c:v>
                </c:pt>
                <c:pt idx="6">
                  <c:v>5901</c:v>
                </c:pt>
                <c:pt idx="9">
                  <c:v>5373</c:v>
                </c:pt>
                <c:pt idx="12">
                  <c:v>4881</c:v>
                </c:pt>
              </c:numCache>
            </c:numRef>
          </c:val>
          <c:extLst>
            <c:ext xmlns:c16="http://schemas.microsoft.com/office/drawing/2014/chart" uri="{C3380CC4-5D6E-409C-BE32-E72D297353CC}">
              <c16:uniqueId val="{00000008-8C66-43E0-9E0E-B8E3B0631F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c:v>
                </c:pt>
                <c:pt idx="3">
                  <c:v>1</c:v>
                </c:pt>
                <c:pt idx="6">
                  <c:v>0</c:v>
                </c:pt>
                <c:pt idx="9">
                  <c:v>0</c:v>
                </c:pt>
                <c:pt idx="12">
                  <c:v>2890</c:v>
                </c:pt>
              </c:numCache>
            </c:numRef>
          </c:val>
          <c:extLst>
            <c:ext xmlns:c16="http://schemas.microsoft.com/office/drawing/2014/chart" uri="{C3380CC4-5D6E-409C-BE32-E72D297353CC}">
              <c16:uniqueId val="{00000009-8C66-43E0-9E0E-B8E3B0631F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22923</c:v>
                </c:pt>
                <c:pt idx="3">
                  <c:v>21229</c:v>
                </c:pt>
                <c:pt idx="6">
                  <c:v>19045</c:v>
                </c:pt>
                <c:pt idx="9">
                  <c:v>17480</c:v>
                </c:pt>
                <c:pt idx="12">
                  <c:v>15570</c:v>
                </c:pt>
              </c:numCache>
            </c:numRef>
          </c:val>
          <c:extLst>
            <c:ext xmlns:c16="http://schemas.microsoft.com/office/drawing/2014/chart" uri="{C3380CC4-5D6E-409C-BE32-E72D297353CC}">
              <c16:uniqueId val="{0000000A-8C66-43E0-9E0E-B8E3B0631F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66-43E0-9E0E-B8E3B0631F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6305</c:v>
                </c:pt>
                <c:pt idx="1">
                  <c:v>6185</c:v>
                </c:pt>
                <c:pt idx="2">
                  <c:v>5360</c:v>
                </c:pt>
              </c:numCache>
            </c:numRef>
          </c:val>
          <c:extLst>
            <c:ext xmlns:c16="http://schemas.microsoft.com/office/drawing/2014/chart" uri="{C3380CC4-5D6E-409C-BE32-E72D297353CC}">
              <c16:uniqueId val="{00000000-FBC6-4507-B218-4CCBCB9606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c:v>
                </c:pt>
                <c:pt idx="1">
                  <c:v>35</c:v>
                </c:pt>
                <c:pt idx="2">
                  <c:v>126</c:v>
                </c:pt>
              </c:numCache>
            </c:numRef>
          </c:val>
          <c:extLst>
            <c:ext xmlns:c16="http://schemas.microsoft.com/office/drawing/2014/chart" uri="{C3380CC4-5D6E-409C-BE32-E72D297353CC}">
              <c16:uniqueId val="{00000001-FBC6-4507-B218-4CCBCB9606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10358</c:v>
                </c:pt>
                <c:pt idx="1">
                  <c:v>9339</c:v>
                </c:pt>
                <c:pt idx="2">
                  <c:v>9347</c:v>
                </c:pt>
              </c:numCache>
            </c:numRef>
          </c:val>
          <c:extLst>
            <c:ext xmlns:c16="http://schemas.microsoft.com/office/drawing/2014/chart" uri="{C3380CC4-5D6E-409C-BE32-E72D297353CC}">
              <c16:uniqueId val="{00000002-FBC6-4507-B218-4CCBCB9606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合併以前から道路や学校等の社会資本整備に積極的に取り組んできたことで公債費負担が大きい状況にあるが、合併以後は交付税算入の大きい合併特例債の活用により比率は改善基調にある。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年度においては、前年度の普通建設事業費に係る地方債発行</a:t>
          </a:r>
          <a:r>
            <a:rPr kumimoji="1" lang="ja-JP" altLang="en-US" sz="1400">
              <a:solidFill>
                <a:sysClr val="windowText" lastClr="000000"/>
              </a:solidFill>
              <a:latin typeface="ＭＳ ゴシック" pitchFamily="49" charset="-128"/>
              <a:ea typeface="ＭＳ ゴシック" pitchFamily="49" charset="-128"/>
            </a:rPr>
            <a:t>額が例年に比べ多かったため、元利償還金が約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千万円減少</a:t>
          </a:r>
          <a:r>
            <a:rPr kumimoji="1" lang="ja-JP" altLang="en-US" sz="1400">
              <a:latin typeface="ＭＳ ゴシック" pitchFamily="49" charset="-128"/>
              <a:ea typeface="ＭＳ ゴシック" pitchFamily="49" charset="-128"/>
            </a:rPr>
            <a:t>した。</a:t>
          </a:r>
          <a:r>
            <a:rPr kumimoji="1" lang="ja-JP" altLang="en-US" sz="1400">
              <a:solidFill>
                <a:sysClr val="windowText" lastClr="000000"/>
              </a:solidFill>
              <a:latin typeface="ＭＳ ゴシック" pitchFamily="49" charset="-128"/>
              <a:ea typeface="ＭＳ ゴシック" pitchFamily="49" charset="-128"/>
            </a:rPr>
            <a:t>一方で、合併特例債の算定終了等に伴い基準財政需要額が減少したため、算入公債費等も減少し、実質公債費比率の分子は増加した。</a:t>
          </a:r>
        </a:p>
        <a:p>
          <a:r>
            <a:rPr kumimoji="1" lang="ja-JP" altLang="en-US" sz="1400">
              <a:latin typeface="ＭＳ ゴシック" pitchFamily="49" charset="-128"/>
              <a:ea typeface="ＭＳ ゴシック" pitchFamily="49" charset="-128"/>
            </a:rPr>
            <a:t>　比率の抑制のため、投資的事業の選択と集中を今以上に実施していく。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将来負担額においては、地方債を活用する普通建設事業費がこれまでと比べて減少していることから、</a:t>
          </a:r>
          <a:r>
            <a:rPr kumimoji="1" lang="ja-JP" altLang="en-US" sz="1400">
              <a:solidFill>
                <a:sysClr val="windowText" lastClr="000000"/>
              </a:solidFill>
              <a:latin typeface="ＭＳ ゴシック" pitchFamily="49" charset="-128"/>
              <a:ea typeface="ＭＳ ゴシック" pitchFamily="49" charset="-128"/>
            </a:rPr>
            <a:t>地方債の現在高が前年度比で約</a:t>
          </a:r>
          <a:r>
            <a:rPr kumimoji="1" lang="en-US" altLang="ja-JP" sz="1400">
              <a:solidFill>
                <a:sysClr val="windowText" lastClr="000000"/>
              </a:solidFill>
              <a:latin typeface="ＭＳ ゴシック" pitchFamily="49" charset="-128"/>
              <a:ea typeface="ＭＳ ゴシック" pitchFamily="49" charset="-128"/>
            </a:rPr>
            <a:t>19</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千万円減少した。</a:t>
          </a:r>
        </a:p>
        <a:p>
          <a:r>
            <a:rPr kumimoji="1" lang="ja-JP" altLang="en-US" sz="1400">
              <a:solidFill>
                <a:sysClr val="windowText" lastClr="000000"/>
              </a:solidFill>
              <a:latin typeface="ＭＳ ゴシック" pitchFamily="49" charset="-128"/>
              <a:ea typeface="ＭＳ ゴシック" pitchFamily="49" charset="-128"/>
            </a:rPr>
            <a:t>　充当可能財源等においては、人口減少等の影響で基準財政需要額算入見込額が大幅に減少したことにより、前年度比で約</a:t>
          </a:r>
          <a:r>
            <a:rPr kumimoji="1" lang="en-US" altLang="ja-JP" sz="1400">
              <a:solidFill>
                <a:sysClr val="windowText" lastClr="000000"/>
              </a:solidFill>
              <a:latin typeface="ＭＳ ゴシック" pitchFamily="49" charset="-128"/>
              <a:ea typeface="ＭＳ ゴシック" pitchFamily="49" charset="-128"/>
            </a:rPr>
            <a:t>24</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千万円の減少となっている。</a:t>
          </a:r>
        </a:p>
        <a:p>
          <a:r>
            <a:rPr kumimoji="1" lang="ja-JP" altLang="en-US" sz="1400">
              <a:solidFill>
                <a:sysClr val="windowText" lastClr="000000"/>
              </a:solidFill>
              <a:latin typeface="ＭＳ ゴシック" pitchFamily="49" charset="-128"/>
              <a:ea typeface="ＭＳ ゴシック" pitchFamily="49" charset="-128"/>
            </a:rPr>
            <a:t>　本市の将来負担比率は、平成</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年度以降マイナスで推移しているが、将来予定されている学校給食共同調理場施設整備事業や道の駅津田の松原改修事業等</a:t>
          </a:r>
          <a:r>
            <a:rPr kumimoji="1" lang="ja-JP" altLang="en-US" sz="1400">
              <a:latin typeface="ＭＳ ゴシック" pitchFamily="49" charset="-128"/>
              <a:ea typeface="ＭＳ ゴシック" pitchFamily="49" charset="-128"/>
            </a:rPr>
            <a:t>の大型建設事業の実施により、将来負担額が増加し、比率が悪化することが見込まれるため、より一層の事業精査や経費抑制に努める。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香川県さぬき市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・人件費や物件費の増加などにより財政調整基金を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億円、志度音楽ホール施設整備事業等の実施により教育文化振興基金を約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千万円取り崩した一方、財政調整基金に約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千万円、ふるさと納税などのまちづくり寄附金をまちづくり基金に約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千万円積み立てたことなどにより、基金全体としては前年度と比べて約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千万円減少し、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年度は、人件費や物件費の増加、志度音楽ホール施設整備事業や長尾小学校改築事業の実施などにより、基金残高は減少した。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南海トラフ巨大地震などの臨時的に莫大な財政負担が生じる可能性に備えるためにも、事業の選択と集中による健全な財政運営を行い、一定規模の基金を確保しておく必要がある。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・まちづくり基金：寄附者から収受した寄附金を適正に管理運用するため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・振興基金：市民の連帯の強化及び地域振興を図るため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・防災基金：災害の発生防止及び災害に際して応急的に行う救助に必要な経費に充てるため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・地域福祉基金：高齢者保健福祉の増進を図るため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・教育文化振興基金：学校教育をはじめとする教育及び文化の振興を図るため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・まちづくり基金：まちづくり寄附金が増加したことにより、約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・教育文化振興基金：音楽ホール施設整備事業等のために取り崩したことにより、約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千万円の減少となっている。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・防災基金：水門・ポンプ改修事業のために取り崩したことにより、約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・振興基金：合併特例債を財源として積み立てた当該基金について、今後は新市建設計画に位置付けられた普通建設事業などに対して、一定の充当基準の範囲内で、計画的に活用する。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・教育文化振興基金：今後、学校の改修事業や音楽ホール施設整備事業等の大型建設事業が見込まれることから、翌年度の積増しを検討し、建設事業の財源として活用する。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・会計年度任用職員の勤勉手当の支給開始や自治体情報システムの標準化等により人件費や物件費が前年度と比べて増加したことなどにより、取崩額が積立額を上回り、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・財政状況が年々厳しさを増す中、向こう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年の収支均衡を保つため、令和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年度末時点で、標準財政規模の約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％に当たる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億円以上の残高を目標としている。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35,239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千円であり、令和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年度に利子分を積み立てたことにより、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91,004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126,243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・利子分のみを積み立てて運用しており、市債の償還額が多額になる年度や繰上償還への対応を予定している。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44,348
43,634
158.62
27,367,636
26,704,926
454,540
15,522,789
15,570,008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増加している。人口の減少や少子高齢化に加え、市内に中心となる産業がないことなどにより、財政基盤が弱く、類似団体平均値を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今後は企業誘致を含めた商工業振興や進展する人口減少対策として、移住・定住促進に注力し、持続的な税収の確保に努める。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経常経費となる人件費や物件費等が増加したため、経常収支比率は前年度と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％となり、類似団体平均値を上回っている。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今後、公共施設の更新などに多額の経費が見込まれることなどから、数値の悪化が予想されるが、公共施設の集約化などを実施することにより将来的に生じる経常経費の抑制を図る。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63</xdr:row>
      <xdr:rowOff>152908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047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63</xdr:row>
      <xdr:rowOff>119126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625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63</xdr:row>
      <xdr:rowOff>61214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7917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62</xdr:row>
      <xdr:rowOff>49276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79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74185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7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84853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84853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人件費は、当市の給与及び費用弁償に関する条例改正に伴い、会計年度任用職員の勤勉手当の支給が開始されたことなどにより約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億１千万増加し、物件費も、自治体情報システム改修委託料等の増加により約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千万円増加し、人件費・物件費等決算額は、前年度に比べ、約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百万円増加した。加えて、人口が、前年度から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44,348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人となったため、人口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今後は、職員数の適正化、公共施設の集約化などを実施し、人件費等の経費を抑制し、行政サービス効率性の向上を目指す。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49527</xdr:rowOff>
    </xdr:from>
    <xdr:to>
      <xdr:col>23</xdr:col>
      <xdr:colOff>133350</xdr:colOff>
      <xdr:row>83</xdr:row>
      <xdr:rowOff>89545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79877"/>
          <a:ext cx="838200" cy="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30755</xdr:rowOff>
    </xdr:from>
    <xdr:to>
      <xdr:col>19</xdr:col>
      <xdr:colOff>133350</xdr:colOff>
      <xdr:row>83</xdr:row>
      <xdr:rowOff>49527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61105"/>
          <a:ext cx="889000" cy="1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3373</xdr:rowOff>
    </xdr:from>
    <xdr:to>
      <xdr:col>15</xdr:col>
      <xdr:colOff>82550</xdr:colOff>
      <xdr:row>83</xdr:row>
      <xdr:rowOff>30755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33723"/>
          <a:ext cx="889000" cy="2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158917</xdr:rowOff>
    </xdr:from>
    <xdr:to>
      <xdr:col>11</xdr:col>
      <xdr:colOff>31750</xdr:colOff>
      <xdr:row>83</xdr:row>
      <xdr:rowOff>3373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7817"/>
          <a:ext cx="8890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160175</xdr:rowOff>
    </xdr:from>
    <xdr:to>
      <xdr:col>7</xdr:col>
      <xdr:colOff>31750</xdr:colOff>
      <xdr:row>83</xdr:row>
      <xdr:rowOff>90325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75102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38745</xdr:rowOff>
    </xdr:from>
    <xdr:to>
      <xdr:col>23</xdr:col>
      <xdr:colOff>184150</xdr:colOff>
      <xdr:row>83</xdr:row>
      <xdr:rowOff>140345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55272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1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170177</xdr:rowOff>
    </xdr:from>
    <xdr:to>
      <xdr:col>19</xdr:col>
      <xdr:colOff>184150</xdr:colOff>
      <xdr:row>83</xdr:row>
      <xdr:rowOff>100327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110504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97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151405</xdr:rowOff>
    </xdr:from>
    <xdr:to>
      <xdr:col>15</xdr:col>
      <xdr:colOff>133350</xdr:colOff>
      <xdr:row>83</xdr:row>
      <xdr:rowOff>81555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91732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7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124023</xdr:rowOff>
    </xdr:from>
    <xdr:to>
      <xdr:col>11</xdr:col>
      <xdr:colOff>82550</xdr:colOff>
      <xdr:row>83</xdr:row>
      <xdr:rowOff>54173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8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64350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108117</xdr:rowOff>
    </xdr:from>
    <xdr:to>
      <xdr:col>7</xdr:col>
      <xdr:colOff>31750</xdr:colOff>
      <xdr:row>83</xdr:row>
      <xdr:rowOff>38267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48444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3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職員構成の変動などにより、近年増加の傾向にある。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県内市平均値</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と同率、県内市町平均値</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に対して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ポイント、類似団体平均値</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に対して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ポイント上回っていることから、今後とも一層の給与水準の適正化に努めていく。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169636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9117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15421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15421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739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定員適正化計画に沿った定員管理に取り組む中で、普通会計の職員数は前年度より増加した。人口が約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％減少したことも影響し、人口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人となっている。しかし、類似団体内平均値と比べると、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人少ない状況となっている。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財政収支が極めて厳しい見通しであることを踏まえ、将来にわたり持続可能で安定した行政サービスの提供を行うことに配慮しつつ、定年延長による影響等を考慮した上で、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12933</xdr:rowOff>
    </xdr:from>
    <xdr:to>
      <xdr:col>81</xdr:col>
      <xdr:colOff>44450</xdr:colOff>
      <xdr:row>60</xdr:row>
      <xdr:rowOff>17356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99933"/>
          <a:ext cx="8382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2134</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9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11726</xdr:rowOff>
    </xdr:from>
    <xdr:to>
      <xdr:col>77</xdr:col>
      <xdr:colOff>44450</xdr:colOff>
      <xdr:row>60</xdr:row>
      <xdr:rowOff>12933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98726"/>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6900</xdr:rowOff>
    </xdr:from>
    <xdr:to>
      <xdr:col>72</xdr:col>
      <xdr:colOff>203200</xdr:colOff>
      <xdr:row>60</xdr:row>
      <xdr:rowOff>11726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939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2074</xdr:rowOff>
    </xdr:from>
    <xdr:to>
      <xdr:col>68</xdr:col>
      <xdr:colOff>152400</xdr:colOff>
      <xdr:row>60</xdr:row>
      <xdr:rowOff>6900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890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166963</xdr:rowOff>
    </xdr:from>
    <xdr:to>
      <xdr:col>64</xdr:col>
      <xdr:colOff>152400</xdr:colOff>
      <xdr:row>60</xdr:row>
      <xdr:rowOff>97113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81890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138006</xdr:rowOff>
    </xdr:from>
    <xdr:to>
      <xdr:col>81</xdr:col>
      <xdr:colOff>95250</xdr:colOff>
      <xdr:row>60</xdr:row>
      <xdr:rowOff>68156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59283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7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133583</xdr:rowOff>
    </xdr:from>
    <xdr:to>
      <xdr:col>77</xdr:col>
      <xdr:colOff>95250</xdr:colOff>
      <xdr:row>60</xdr:row>
      <xdr:rowOff>63733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4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73910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18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132376</xdr:rowOff>
    </xdr:from>
    <xdr:to>
      <xdr:col>73</xdr:col>
      <xdr:colOff>44450</xdr:colOff>
      <xdr:row>60</xdr:row>
      <xdr:rowOff>62526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72703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1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127550</xdr:rowOff>
    </xdr:from>
    <xdr:to>
      <xdr:col>68</xdr:col>
      <xdr:colOff>203200</xdr:colOff>
      <xdr:row>60</xdr:row>
      <xdr:rowOff>57700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67877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122724</xdr:rowOff>
    </xdr:from>
    <xdr:to>
      <xdr:col>64</xdr:col>
      <xdr:colOff>152400</xdr:colOff>
      <xdr:row>60</xdr:row>
      <xdr:rowOff>52874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63051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0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合併以前から道路や学校等の社会資本整備に積極的に取り組んできたため類似団体平均との比較で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％上回っているものの、前年度と比べ、標準財政規模が増加し公債費が減少したことから、前年度と同率となっている。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今後も大型建設事業を実施予定のため、公債費が増加し、比率の悪化が予想されることから、平成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年度から実施している第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次健全化策に則り、計画的に投資事業を実施し健全な財政運営に努める。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95250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72269</xdr:rowOff>
    </xdr:from>
    <xdr:to>
      <xdr:col>77</xdr:col>
      <xdr:colOff>44450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4446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72269</xdr:rowOff>
    </xdr:from>
    <xdr:to>
      <xdr:col>72</xdr:col>
      <xdr:colOff>203200</xdr:colOff>
      <xdr:row>44</xdr:row>
      <xdr:rowOff>4233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4446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96157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480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21469</xdr:rowOff>
    </xdr:from>
    <xdr:to>
      <xdr:col>73</xdr:col>
      <xdr:colOff>44450</xdr:colOff>
      <xdr:row>43</xdr:row>
      <xdr:rowOff>123069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107846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45357</xdr:rowOff>
    </xdr:from>
    <xdr:to>
      <xdr:col>64</xdr:col>
      <xdr:colOff>152400</xdr:colOff>
      <xdr:row>44</xdr:row>
      <xdr:rowOff>146957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131734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新規地方債借入の抑制、下水道使用料改定及び職員数削減による退職手当負担の減少等の結果、平成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年度以降は、普通交付税の合併算定替終了などによって、一般財源がこれまで以上に不足しており、基金の取崩しに頼る財政運営を余儀なくされることから、比率の悪化が予想される。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今後は重要施策の選択と集中、そして行政改革を継続することで比率の悪化を防ぐ。</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44,348
43,634
158.62
27,367,636
26,704,926
454,540
15,522,789
15,570,008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本市の給与及び費用弁償に関する条例改正に伴い、会計年度任用職員の勤勉手当の支給が開始したことによる影響で、前年度と比べて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92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97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99568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xdr:rowOff>
    </xdr:from>
    <xdr:to>
      <xdr:col>11</xdr:col>
      <xdr:colOff>60325</xdr:colOff>
      <xdr:row>36</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128541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今後、自治体情報システムの標準化・共通化によりシステムの維持管理経費が増大する可能性があるため、経費削減と財源確保に努める。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101854</xdr:rowOff>
    </xdr:from>
    <xdr:to>
      <xdr:col>82</xdr:col>
      <xdr:colOff>107950</xdr:colOff>
      <xdr:row>15</xdr:row>
      <xdr:rowOff>110998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73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145288</xdr:rowOff>
    </xdr:from>
    <xdr:to>
      <xdr:col>78</xdr:col>
      <xdr:colOff>69850</xdr:colOff>
      <xdr:row>15</xdr:row>
      <xdr:rowOff>101854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4558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17272</xdr:rowOff>
    </xdr:from>
    <xdr:to>
      <xdr:col>73</xdr:col>
      <xdr:colOff>180975</xdr:colOff>
      <xdr:row>14</xdr:row>
      <xdr:rowOff>145288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175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17272</xdr:rowOff>
    </xdr:from>
    <xdr:to>
      <xdr:col>69</xdr:col>
      <xdr:colOff>92075</xdr:colOff>
      <xdr:row>14</xdr:row>
      <xdr:rowOff>17272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17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32275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0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51054</xdr:rowOff>
    </xdr:from>
    <xdr:to>
      <xdr:col>78</xdr:col>
      <xdr:colOff>120650</xdr:colOff>
      <xdr:row>15</xdr:row>
      <xdr:rowOff>152654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137431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09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94488</xdr:rowOff>
    </xdr:from>
    <xdr:to>
      <xdr:col>74</xdr:col>
      <xdr:colOff>31750</xdr:colOff>
      <xdr:row>15</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34815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137922</xdr:rowOff>
    </xdr:from>
    <xdr:to>
      <xdr:col>69</xdr:col>
      <xdr:colOff>142875</xdr:colOff>
      <xdr:row>14</xdr:row>
      <xdr:rowOff>68072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78249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137922</xdr:rowOff>
    </xdr:from>
    <xdr:to>
      <xdr:col>65</xdr:col>
      <xdr:colOff>53975</xdr:colOff>
      <xdr:row>14</xdr:row>
      <xdr:rowOff>68072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78249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latin typeface="ＭＳ Ｐゴシック" panose="020B0600070205080204" pitchFamily="50" charset="-128"/>
              <a:ea typeface="ＭＳ Ｐゴシック" panose="020B0600070205080204" pitchFamily="50" charset="-128"/>
            </a:rPr>
            <a:t>　しかし、高齢化の進展により、経費の増加が見込まれることから、介護予防等により健康増進の支援などに取り組む必要がある。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97065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723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97065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05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75293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75293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類似団体平均から大きく離れることが無いよう、各特別会計への繰出金の内容を精査するとともに、経費削減に努める。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67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133350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4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本市においては、常備消防機関や一般廃棄物処理施設の運営を一部事務組合で実施していることに加え、病院や下水道事業会計への繰出金を計上していることにより、類似団体と比べて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％高い数値となっている。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826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5826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38</xdr:row>
      <xdr:rowOff>85852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872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957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35052</xdr:rowOff>
    </xdr:from>
    <xdr:to>
      <xdr:col>74</xdr:col>
      <xdr:colOff>31750</xdr:colOff>
      <xdr:row>38</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121429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寒川庁舎整備事業や寒川小学校整備事業などの大型建設事業に係る地方債償還が本格化したため、類似団体と比べて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％上回っており、高止まりの状況が続いている。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公債費負担の平準化をするため、市債償還期間の見直しを検討するなど、健全な財政運営に努める。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45357</xdr:rowOff>
    </xdr:from>
    <xdr:to>
      <xdr:col>24</xdr:col>
      <xdr:colOff>25400</xdr:colOff>
      <xdr:row>80</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613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165100</xdr:rowOff>
    </xdr:from>
    <xdr:to>
      <xdr:col>19</xdr:col>
      <xdr:colOff>187325</xdr:colOff>
      <xdr:row>81</xdr:row>
      <xdr:rowOff>48079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881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165100</xdr:rowOff>
    </xdr:from>
    <xdr:to>
      <xdr:col>15</xdr:col>
      <xdr:colOff>98425</xdr:colOff>
      <xdr:row>81</xdr:row>
      <xdr:rowOff>48079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881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165100</xdr:rowOff>
    </xdr:from>
    <xdr:to>
      <xdr:col>11</xdr:col>
      <xdr:colOff>9525</xdr:colOff>
      <xdr:row>81</xdr:row>
      <xdr:rowOff>58964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8811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166007</xdr:rowOff>
    </xdr:from>
    <xdr:to>
      <xdr:col>24</xdr:col>
      <xdr:colOff>76200</xdr:colOff>
      <xdr:row>80</xdr:row>
      <xdr:rowOff>96157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138084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114300</xdr:rowOff>
    </xdr:from>
    <xdr:to>
      <xdr:col>20</xdr:col>
      <xdr:colOff>38100</xdr:colOff>
      <xdr:row>81</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29227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9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168729</xdr:rowOff>
    </xdr:from>
    <xdr:to>
      <xdr:col>15</xdr:col>
      <xdr:colOff>149225</xdr:colOff>
      <xdr:row>81</xdr:row>
      <xdr:rowOff>98879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83656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97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114300</xdr:rowOff>
    </xdr:from>
    <xdr:to>
      <xdr:col>11</xdr:col>
      <xdr:colOff>60325</xdr:colOff>
      <xdr:row>81</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8164</xdr:rowOff>
    </xdr:from>
    <xdr:to>
      <xdr:col>6</xdr:col>
      <xdr:colOff>171450</xdr:colOff>
      <xdr:row>81</xdr:row>
      <xdr:rowOff>109764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94541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人件費や物件費など多くの費目で経費が増加したため、前年度と比べて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人口減少による影響で税収の大幅な増加が見込めない状況であるため、引き続き経常経費の抑制に努める。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94361"/>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1663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14987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65761"/>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0383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140733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145795</xdr:rowOff>
    </xdr:from>
    <xdr:to>
      <xdr:col>29</xdr:col>
      <xdr:colOff>127000</xdr:colOff>
      <xdr:row>18</xdr:row>
      <xdr:rowOff>13881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08070"/>
          <a:ext cx="647700" cy="39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130572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13881</xdr:rowOff>
    </xdr:from>
    <xdr:to>
      <xdr:col>26</xdr:col>
      <xdr:colOff>50800</xdr:colOff>
      <xdr:row>18</xdr:row>
      <xdr:rowOff>33708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47606"/>
          <a:ext cx="698500" cy="19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33708</xdr:rowOff>
    </xdr:from>
    <xdr:to>
      <xdr:col>22</xdr:col>
      <xdr:colOff>114300</xdr:colOff>
      <xdr:row>18</xdr:row>
      <xdr:rowOff>60245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7433"/>
          <a:ext cx="698500" cy="26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60245</xdr:rowOff>
    </xdr:from>
    <xdr:to>
      <xdr:col>18</xdr:col>
      <xdr:colOff>177800</xdr:colOff>
      <xdr:row>18</xdr:row>
      <xdr:rowOff>91487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93970"/>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21260</xdr:rowOff>
    </xdr:from>
    <xdr:to>
      <xdr:col>15</xdr:col>
      <xdr:colOff>101600</xdr:colOff>
      <xdr:row>18</xdr:row>
      <xdr:rowOff>122860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133037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94995</xdr:rowOff>
    </xdr:from>
    <xdr:to>
      <xdr:col>29</xdr:col>
      <xdr:colOff>177800</xdr:colOff>
      <xdr:row>18</xdr:row>
      <xdr:rowOff>25145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57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111522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0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134531</xdr:rowOff>
    </xdr:from>
    <xdr:to>
      <xdr:col>26</xdr:col>
      <xdr:colOff>101600</xdr:colOff>
      <xdr:row>18</xdr:row>
      <xdr:rowOff>64681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96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74858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6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154358</xdr:rowOff>
    </xdr:from>
    <xdr:to>
      <xdr:col>22</xdr:col>
      <xdr:colOff>165100</xdr:colOff>
      <xdr:row>18</xdr:row>
      <xdr:rowOff>84508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94685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9445</xdr:rowOff>
    </xdr:from>
    <xdr:to>
      <xdr:col>19</xdr:col>
      <xdr:colOff>38100</xdr:colOff>
      <xdr:row>18</xdr:row>
      <xdr:rowOff>111045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3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95822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40687</xdr:rowOff>
    </xdr:from>
    <xdr:to>
      <xdr:col>15</xdr:col>
      <xdr:colOff>101600</xdr:colOff>
      <xdr:row>18</xdr:row>
      <xdr:rowOff>142287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4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127064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316833</xdr:rowOff>
    </xdr:from>
    <xdr:to>
      <xdr:col>29</xdr:col>
      <xdr:colOff>127000</xdr:colOff>
      <xdr:row>35</xdr:row>
      <xdr:rowOff>335597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27183"/>
          <a:ext cx="647700" cy="18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327025</xdr:rowOff>
    </xdr:from>
    <xdr:to>
      <xdr:col>26</xdr:col>
      <xdr:colOff>50800</xdr:colOff>
      <xdr:row>35</xdr:row>
      <xdr:rowOff>335597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37375"/>
          <a:ext cx="698500" cy="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327025</xdr:rowOff>
    </xdr:from>
    <xdr:to>
      <xdr:col>22</xdr:col>
      <xdr:colOff>114300</xdr:colOff>
      <xdr:row>35</xdr:row>
      <xdr:rowOff>340931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37375"/>
          <a:ext cx="6985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340931</xdr:rowOff>
    </xdr:from>
    <xdr:to>
      <xdr:col>18</xdr:col>
      <xdr:colOff>177800</xdr:colOff>
      <xdr:row>36</xdr:row>
      <xdr:rowOff>60116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51281"/>
          <a:ext cx="698500" cy="6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158477</xdr:rowOff>
    </xdr:from>
    <xdr:to>
      <xdr:col>15</xdr:col>
      <xdr:colOff>101600</xdr:colOff>
      <xdr:row>37</xdr:row>
      <xdr:rowOff>88627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73404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9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266033</xdr:rowOff>
    </xdr:from>
    <xdr:to>
      <xdr:col>29</xdr:col>
      <xdr:colOff>177800</xdr:colOff>
      <xdr:row>36</xdr:row>
      <xdr:rowOff>24733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6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111110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2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284797</xdr:rowOff>
    </xdr:from>
    <xdr:to>
      <xdr:col>26</xdr:col>
      <xdr:colOff>101600</xdr:colOff>
      <xdr:row>36</xdr:row>
      <xdr:rowOff>43497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53674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64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276225</xdr:rowOff>
    </xdr:from>
    <xdr:to>
      <xdr:col>22</xdr:col>
      <xdr:colOff>165100</xdr:colOff>
      <xdr:row>36</xdr:row>
      <xdr:rowOff>34925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45102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5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290131</xdr:rowOff>
    </xdr:from>
    <xdr:to>
      <xdr:col>19</xdr:col>
      <xdr:colOff>38100</xdr:colOff>
      <xdr:row>36</xdr:row>
      <xdr:rowOff>48831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0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59008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6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9316</xdr:rowOff>
    </xdr:from>
    <xdr:to>
      <xdr:col>15</xdr:col>
      <xdr:colOff>101600</xdr:colOff>
      <xdr:row>36</xdr:row>
      <xdr:rowOff>110916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2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121093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3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44,348
43,634
158.62
27,367,636
26,704,926
454,540
15,522,789
15,570,008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19495</xdr:rowOff>
    </xdr:from>
    <xdr:to>
      <xdr:col>24</xdr:col>
      <xdr:colOff>63500</xdr:colOff>
      <xdr:row>37</xdr:row>
      <xdr:rowOff>51921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63145"/>
          <a:ext cx="838200" cy="3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51921</xdr:rowOff>
    </xdr:from>
    <xdr:to>
      <xdr:col>19</xdr:col>
      <xdr:colOff>177800</xdr:colOff>
      <xdr:row>37</xdr:row>
      <xdr:rowOff>56886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95571"/>
          <a:ext cx="8890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56886</xdr:rowOff>
    </xdr:from>
    <xdr:to>
      <xdr:col>15</xdr:col>
      <xdr:colOff>50800</xdr:colOff>
      <xdr:row>37</xdr:row>
      <xdr:rowOff>74309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0536"/>
          <a:ext cx="889000" cy="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74309</xdr:rowOff>
    </xdr:from>
    <xdr:to>
      <xdr:col>10</xdr:col>
      <xdr:colOff>114300</xdr:colOff>
      <xdr:row>37</xdr:row>
      <xdr:rowOff>84821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7959"/>
          <a:ext cx="8890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18514</xdr:rowOff>
    </xdr:from>
    <xdr:to>
      <xdr:col>6</xdr:col>
      <xdr:colOff>38100</xdr:colOff>
      <xdr:row>37</xdr:row>
      <xdr:rowOff>120114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136641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140145</xdr:rowOff>
    </xdr:from>
    <xdr:to>
      <xdr:col>24</xdr:col>
      <xdr:colOff>114300</xdr:colOff>
      <xdr:row>37</xdr:row>
      <xdr:rowOff>70295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118572</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1121</xdr:rowOff>
    </xdr:from>
    <xdr:to>
      <xdr:col>20</xdr:col>
      <xdr:colOff>38100</xdr:colOff>
      <xdr:row>37</xdr:row>
      <xdr:rowOff>102721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93848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3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6086</xdr:rowOff>
    </xdr:from>
    <xdr:to>
      <xdr:col>15</xdr:col>
      <xdr:colOff>101600</xdr:colOff>
      <xdr:row>37</xdr:row>
      <xdr:rowOff>107686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4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98813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4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23509</xdr:rowOff>
    </xdr:from>
    <xdr:to>
      <xdr:col>10</xdr:col>
      <xdr:colOff>165100</xdr:colOff>
      <xdr:row>37</xdr:row>
      <xdr:rowOff>125109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116236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34021</xdr:rowOff>
    </xdr:from>
    <xdr:to>
      <xdr:col>6</xdr:col>
      <xdr:colOff>38100</xdr:colOff>
      <xdr:row>37</xdr:row>
      <xdr:rowOff>135621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126747</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7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105222</xdr:rowOff>
    </xdr:from>
    <xdr:to>
      <xdr:col>24</xdr:col>
      <xdr:colOff>63500</xdr:colOff>
      <xdr:row>56</xdr:row>
      <xdr:rowOff>139618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06422"/>
          <a:ext cx="838200" cy="3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139618</xdr:rowOff>
    </xdr:from>
    <xdr:to>
      <xdr:col>19</xdr:col>
      <xdr:colOff>177800</xdr:colOff>
      <xdr:row>56</xdr:row>
      <xdr:rowOff>153114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0818"/>
          <a:ext cx="889000" cy="1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153114</xdr:rowOff>
    </xdr:from>
    <xdr:to>
      <xdr:col>15</xdr:col>
      <xdr:colOff>50800</xdr:colOff>
      <xdr:row>57</xdr:row>
      <xdr:rowOff>10230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4314"/>
          <a:ext cx="889000" cy="2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10230</xdr:rowOff>
    </xdr:from>
    <xdr:to>
      <xdr:col>10</xdr:col>
      <xdr:colOff>114300</xdr:colOff>
      <xdr:row>57</xdr:row>
      <xdr:rowOff>24933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82880"/>
          <a:ext cx="8890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94098</xdr:rowOff>
    </xdr:from>
    <xdr:to>
      <xdr:col>6</xdr:col>
      <xdr:colOff>38100</xdr:colOff>
      <xdr:row>57</xdr:row>
      <xdr:rowOff>24248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40775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54422</xdr:rowOff>
    </xdr:from>
    <xdr:to>
      <xdr:col>24</xdr:col>
      <xdr:colOff>114300</xdr:colOff>
      <xdr:row>56</xdr:row>
      <xdr:rowOff>156022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32849</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88818</xdr:rowOff>
    </xdr:from>
    <xdr:to>
      <xdr:col>20</xdr:col>
      <xdr:colOff>38100</xdr:colOff>
      <xdr:row>57</xdr:row>
      <xdr:rowOff>18968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10095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102314</xdr:rowOff>
    </xdr:from>
    <xdr:to>
      <xdr:col>15</xdr:col>
      <xdr:colOff>101600</xdr:colOff>
      <xdr:row>57</xdr:row>
      <xdr:rowOff>32464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23591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9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130880</xdr:rowOff>
    </xdr:from>
    <xdr:to>
      <xdr:col>10</xdr:col>
      <xdr:colOff>165100</xdr:colOff>
      <xdr:row>57</xdr:row>
      <xdr:rowOff>61030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52157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145583</xdr:rowOff>
    </xdr:from>
    <xdr:to>
      <xdr:col>6</xdr:col>
      <xdr:colOff>38100</xdr:colOff>
      <xdr:row>57</xdr:row>
      <xdr:rowOff>75733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66860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3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116784</xdr:rowOff>
    </xdr:from>
    <xdr:to>
      <xdr:col>24</xdr:col>
      <xdr:colOff>63500</xdr:colOff>
      <xdr:row>78</xdr:row>
      <xdr:rowOff>131547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89884"/>
          <a:ext cx="8382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131547</xdr:rowOff>
    </xdr:from>
    <xdr:to>
      <xdr:col>19</xdr:col>
      <xdr:colOff>177800</xdr:colOff>
      <xdr:row>78</xdr:row>
      <xdr:rowOff>148177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04647"/>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148177</xdr:rowOff>
    </xdr:from>
    <xdr:to>
      <xdr:col>15</xdr:col>
      <xdr:colOff>50800</xdr:colOff>
      <xdr:row>78</xdr:row>
      <xdr:rowOff>156483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21277"/>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156483</xdr:rowOff>
    </xdr:from>
    <xdr:to>
      <xdr:col>10</xdr:col>
      <xdr:colOff>114300</xdr:colOff>
      <xdr:row>78</xdr:row>
      <xdr:rowOff>170218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29583"/>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65984</xdr:rowOff>
    </xdr:from>
    <xdr:to>
      <xdr:col>24</xdr:col>
      <xdr:colOff>114300</xdr:colOff>
      <xdr:row>78</xdr:row>
      <xdr:rowOff>167584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161130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80747</xdr:rowOff>
    </xdr:from>
    <xdr:to>
      <xdr:col>20</xdr:col>
      <xdr:colOff>38100</xdr:colOff>
      <xdr:row>79</xdr:row>
      <xdr:rowOff>10897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2024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4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97377</xdr:rowOff>
    </xdr:from>
    <xdr:to>
      <xdr:col>15</xdr:col>
      <xdr:colOff>101600</xdr:colOff>
      <xdr:row>79</xdr:row>
      <xdr:rowOff>27527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18654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6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105683</xdr:rowOff>
    </xdr:from>
    <xdr:to>
      <xdr:col>10</xdr:col>
      <xdr:colOff>165100</xdr:colOff>
      <xdr:row>79</xdr:row>
      <xdr:rowOff>35833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26960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7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119418</xdr:rowOff>
    </xdr:from>
    <xdr:to>
      <xdr:col>6</xdr:col>
      <xdr:colOff>38100</xdr:colOff>
      <xdr:row>79</xdr:row>
      <xdr:rowOff>49568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40695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8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55980</xdr:rowOff>
    </xdr:from>
    <xdr:to>
      <xdr:col>24</xdr:col>
      <xdr:colOff>63500</xdr:colOff>
      <xdr:row>97</xdr:row>
      <xdr:rowOff>91021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86630"/>
          <a:ext cx="8382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91021</xdr:rowOff>
    </xdr:from>
    <xdr:to>
      <xdr:col>19</xdr:col>
      <xdr:colOff>177800</xdr:colOff>
      <xdr:row>98</xdr:row>
      <xdr:rowOff>27006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21671"/>
          <a:ext cx="889000" cy="10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105901</xdr:rowOff>
    </xdr:from>
    <xdr:to>
      <xdr:col>15</xdr:col>
      <xdr:colOff>50800</xdr:colOff>
      <xdr:row>98</xdr:row>
      <xdr:rowOff>27006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36551"/>
          <a:ext cx="889000" cy="9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105901</xdr:rowOff>
    </xdr:from>
    <xdr:to>
      <xdr:col>10</xdr:col>
      <xdr:colOff>114300</xdr:colOff>
      <xdr:row>98</xdr:row>
      <xdr:rowOff>76502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36551"/>
          <a:ext cx="889000" cy="14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xdr:rowOff>
    </xdr:from>
    <xdr:to>
      <xdr:col>6</xdr:col>
      <xdr:colOff>38100</xdr:colOff>
      <xdr:row>98</xdr:row>
      <xdr:rowOff>101640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118167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5180</xdr:rowOff>
    </xdr:from>
    <xdr:to>
      <xdr:col>24</xdr:col>
      <xdr:colOff>114300</xdr:colOff>
      <xdr:row>97</xdr:row>
      <xdr:rowOff>106780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3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155057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1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40221</xdr:rowOff>
    </xdr:from>
    <xdr:to>
      <xdr:col>20</xdr:col>
      <xdr:colOff>38100</xdr:colOff>
      <xdr:row>97</xdr:row>
      <xdr:rowOff>141821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132948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6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147656</xdr:rowOff>
    </xdr:from>
    <xdr:to>
      <xdr:col>15</xdr:col>
      <xdr:colOff>101600</xdr:colOff>
      <xdr:row>98</xdr:row>
      <xdr:rowOff>77806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68933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7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55101</xdr:rowOff>
    </xdr:from>
    <xdr:to>
      <xdr:col>10</xdr:col>
      <xdr:colOff>165100</xdr:colOff>
      <xdr:row>97</xdr:row>
      <xdr:rowOff>156701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8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147828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77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25702</xdr:rowOff>
    </xdr:from>
    <xdr:to>
      <xdr:col>6</xdr:col>
      <xdr:colOff>38100</xdr:colOff>
      <xdr:row>98</xdr:row>
      <xdr:rowOff>127302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2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43421</xdr:rowOff>
    </xdr:from>
    <xdr:to>
      <xdr:col>55</xdr:col>
      <xdr:colOff>0</xdr:colOff>
      <xdr:row>37</xdr:row>
      <xdr:rowOff>50820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87071"/>
          <a:ext cx="838200" cy="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147187</xdr:rowOff>
    </xdr:from>
    <xdr:to>
      <xdr:col>50</xdr:col>
      <xdr:colOff>114300</xdr:colOff>
      <xdr:row>37</xdr:row>
      <xdr:rowOff>50820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19387"/>
          <a:ext cx="889000" cy="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147187</xdr:rowOff>
    </xdr:from>
    <xdr:to>
      <xdr:col>45</xdr:col>
      <xdr:colOff>177800</xdr:colOff>
      <xdr:row>37</xdr:row>
      <xdr:rowOff>37443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19387"/>
          <a:ext cx="889000" cy="6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169883</xdr:rowOff>
    </xdr:from>
    <xdr:to>
      <xdr:col>41</xdr:col>
      <xdr:colOff>50800</xdr:colOff>
      <xdr:row>37</xdr:row>
      <xdr:rowOff>37443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99183"/>
          <a:ext cx="889000" cy="38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143482</xdr:rowOff>
    </xdr:from>
    <xdr:to>
      <xdr:col>36</xdr:col>
      <xdr:colOff>165100</xdr:colOff>
      <xdr:row>35</xdr:row>
      <xdr:rowOff>73632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64759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6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164071</xdr:rowOff>
    </xdr:from>
    <xdr:to>
      <xdr:col>55</xdr:col>
      <xdr:colOff>50800</xdr:colOff>
      <xdr:row>37</xdr:row>
      <xdr:rowOff>94221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142498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xdr:rowOff>
    </xdr:from>
    <xdr:to>
      <xdr:col>50</xdr:col>
      <xdr:colOff>165100</xdr:colOff>
      <xdr:row>37</xdr:row>
      <xdr:rowOff>101620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4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92747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96387</xdr:rowOff>
    </xdr:from>
    <xdr:to>
      <xdr:col>46</xdr:col>
      <xdr:colOff>38100</xdr:colOff>
      <xdr:row>37</xdr:row>
      <xdr:rowOff>26537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43064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4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158093</xdr:rowOff>
    </xdr:from>
    <xdr:to>
      <xdr:col>41</xdr:col>
      <xdr:colOff>101600</xdr:colOff>
      <xdr:row>37</xdr:row>
      <xdr:rowOff>88243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104770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10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119083</xdr:rowOff>
    </xdr:from>
    <xdr:to>
      <xdr:col>36</xdr:col>
      <xdr:colOff>165100</xdr:colOff>
      <xdr:row>35</xdr:row>
      <xdr:rowOff>49233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65760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2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139060</xdr:rowOff>
    </xdr:from>
    <xdr:to>
      <xdr:col>55</xdr:col>
      <xdr:colOff>0</xdr:colOff>
      <xdr:row>57</xdr:row>
      <xdr:rowOff>100509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568810"/>
          <a:ext cx="838200" cy="30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139060</xdr:rowOff>
    </xdr:from>
    <xdr:to>
      <xdr:col>50</xdr:col>
      <xdr:colOff>114300</xdr:colOff>
      <xdr:row>57</xdr:row>
      <xdr:rowOff>73868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568810"/>
          <a:ext cx="889000" cy="27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68821</xdr:rowOff>
    </xdr:from>
    <xdr:to>
      <xdr:col>45</xdr:col>
      <xdr:colOff>177800</xdr:colOff>
      <xdr:row>57</xdr:row>
      <xdr:rowOff>73868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41471"/>
          <a:ext cx="8890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65748</xdr:rowOff>
    </xdr:from>
    <xdr:to>
      <xdr:col>41</xdr:col>
      <xdr:colOff>50800</xdr:colOff>
      <xdr:row>57</xdr:row>
      <xdr:rowOff>68821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38398"/>
          <a:ext cx="8890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29418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49709</xdr:rowOff>
    </xdr:from>
    <xdr:to>
      <xdr:col>55</xdr:col>
      <xdr:colOff>50800</xdr:colOff>
      <xdr:row>57</xdr:row>
      <xdr:rowOff>151309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2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28136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88260</xdr:rowOff>
    </xdr:from>
    <xdr:to>
      <xdr:col>50</xdr:col>
      <xdr:colOff>165100</xdr:colOff>
      <xdr:row>56</xdr:row>
      <xdr:rowOff>18410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51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34937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29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23068</xdr:rowOff>
    </xdr:from>
    <xdr:to>
      <xdr:col>46</xdr:col>
      <xdr:colOff>38100</xdr:colOff>
      <xdr:row>57</xdr:row>
      <xdr:rowOff>124668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9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115795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8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18021</xdr:rowOff>
    </xdr:from>
    <xdr:to>
      <xdr:col>41</xdr:col>
      <xdr:colOff>101600</xdr:colOff>
      <xdr:row>57</xdr:row>
      <xdr:rowOff>119621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110748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14948</xdr:rowOff>
    </xdr:from>
    <xdr:to>
      <xdr:col>36</xdr:col>
      <xdr:colOff>165100</xdr:colOff>
      <xdr:row>57</xdr:row>
      <xdr:rowOff>116548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107675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136226</xdr:rowOff>
    </xdr:from>
    <xdr:to>
      <xdr:col>55</xdr:col>
      <xdr:colOff>0</xdr:colOff>
      <xdr:row>77</xdr:row>
      <xdr:rowOff>155342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37876"/>
          <a:ext cx="838200" cy="1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136226</xdr:rowOff>
    </xdr:from>
    <xdr:to>
      <xdr:col>50</xdr:col>
      <xdr:colOff>114300</xdr:colOff>
      <xdr:row>77</xdr:row>
      <xdr:rowOff>166532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37876"/>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166532</xdr:rowOff>
    </xdr:from>
    <xdr:to>
      <xdr:col>45</xdr:col>
      <xdr:colOff>177800</xdr:colOff>
      <xdr:row>78</xdr:row>
      <xdr:rowOff>13359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68182"/>
          <a:ext cx="8890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154485</xdr:rowOff>
    </xdr:from>
    <xdr:to>
      <xdr:col>41</xdr:col>
      <xdr:colOff>50800</xdr:colOff>
      <xdr:row>78</xdr:row>
      <xdr:rowOff>13359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56135"/>
          <a:ext cx="889000" cy="3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23234</xdr:rowOff>
    </xdr:from>
    <xdr:to>
      <xdr:col>36</xdr:col>
      <xdr:colOff>165100</xdr:colOff>
      <xdr:row>77</xdr:row>
      <xdr:rowOff>124834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141361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104542</xdr:rowOff>
    </xdr:from>
    <xdr:to>
      <xdr:col>55</xdr:col>
      <xdr:colOff>50800</xdr:colOff>
      <xdr:row>78</xdr:row>
      <xdr:rowOff>34692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19469</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2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85426</xdr:rowOff>
    </xdr:from>
    <xdr:to>
      <xdr:col>50</xdr:col>
      <xdr:colOff>165100</xdr:colOff>
      <xdr:row>78</xdr:row>
      <xdr:rowOff>15576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7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115732</xdr:rowOff>
    </xdr:from>
    <xdr:to>
      <xdr:col>46</xdr:col>
      <xdr:colOff>38100</xdr:colOff>
      <xdr:row>78</xdr:row>
      <xdr:rowOff>45882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1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37009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1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134009</xdr:rowOff>
    </xdr:from>
    <xdr:to>
      <xdr:col>41</xdr:col>
      <xdr:colOff>101600</xdr:colOff>
      <xdr:row>78</xdr:row>
      <xdr:rowOff>64159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3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55286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2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103685</xdr:rowOff>
    </xdr:from>
    <xdr:to>
      <xdr:col>36</xdr:col>
      <xdr:colOff>165100</xdr:colOff>
      <xdr:row>78</xdr:row>
      <xdr:rowOff>33835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0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24962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39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15273</xdr:rowOff>
    </xdr:from>
    <xdr:to>
      <xdr:col>55</xdr:col>
      <xdr:colOff>0</xdr:colOff>
      <xdr:row>96</xdr:row>
      <xdr:rowOff>169692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303023"/>
          <a:ext cx="838200" cy="3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15273</xdr:rowOff>
    </xdr:from>
    <xdr:to>
      <xdr:col>50</xdr:col>
      <xdr:colOff>114300</xdr:colOff>
      <xdr:row>96</xdr:row>
      <xdr:rowOff>120864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303023"/>
          <a:ext cx="889000" cy="27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120864</xdr:rowOff>
    </xdr:from>
    <xdr:to>
      <xdr:col>45</xdr:col>
      <xdr:colOff>177800</xdr:colOff>
      <xdr:row>97</xdr:row>
      <xdr:rowOff>15918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580064"/>
          <a:ext cx="889000" cy="6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158389</xdr:rowOff>
    </xdr:from>
    <xdr:to>
      <xdr:col>41</xdr:col>
      <xdr:colOff>50800</xdr:colOff>
      <xdr:row>97</xdr:row>
      <xdr:rowOff>15918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617589"/>
          <a:ext cx="889000" cy="2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16667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3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118892</xdr:rowOff>
    </xdr:from>
    <xdr:to>
      <xdr:col>55</xdr:col>
      <xdr:colOff>50800</xdr:colOff>
      <xdr:row>97</xdr:row>
      <xdr:rowOff>49042</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97319</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5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135923</xdr:rowOff>
    </xdr:from>
    <xdr:to>
      <xdr:col>50</xdr:col>
      <xdr:colOff>165100</xdr:colOff>
      <xdr:row>95</xdr:row>
      <xdr:rowOff>66073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2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82600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02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70064</xdr:rowOff>
    </xdr:from>
    <xdr:to>
      <xdr:col>46</xdr:col>
      <xdr:colOff>38100</xdr:colOff>
      <xdr:row>97</xdr:row>
      <xdr:rowOff>214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162791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2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136568</xdr:rowOff>
    </xdr:from>
    <xdr:to>
      <xdr:col>41</xdr:col>
      <xdr:colOff>101600</xdr:colOff>
      <xdr:row>97</xdr:row>
      <xdr:rowOff>66718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9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57845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8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107589</xdr:rowOff>
    </xdr:from>
    <xdr:to>
      <xdr:col>36</xdr:col>
      <xdr:colOff>165100</xdr:colOff>
      <xdr:row>97</xdr:row>
      <xdr:rowOff>37739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28866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128613</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43713"/>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128613</xdr:rowOff>
    </xdr:from>
    <xdr:to>
      <xdr:col>81</xdr:col>
      <xdr:colOff>50800</xdr:colOff>
      <xdr:row>38</xdr:row>
      <xdr:rowOff>133985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64371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133985</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490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112971</xdr:rowOff>
    </xdr:from>
    <xdr:to>
      <xdr:col>67</xdr:col>
      <xdr:colOff>101600</xdr:colOff>
      <xdr:row>38</xdr:row>
      <xdr:rowOff>43121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59648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2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77813</xdr:rowOff>
    </xdr:from>
    <xdr:to>
      <xdr:col>81</xdr:col>
      <xdr:colOff>101600</xdr:colOff>
      <xdr:row>39</xdr:row>
      <xdr:rowOff>7963</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170540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85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83185</xdr:rowOff>
    </xdr:from>
    <xdr:to>
      <xdr:col>76</xdr:col>
      <xdr:colOff>165100</xdr:colOff>
      <xdr:row>39</xdr:row>
      <xdr:rowOff>13335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4462</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116345</xdr:rowOff>
    </xdr:from>
    <xdr:to>
      <xdr:col>85</xdr:col>
      <xdr:colOff>127000</xdr:colOff>
      <xdr:row>75</xdr:row>
      <xdr:rowOff>149682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2975095"/>
          <a:ext cx="8382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106896</xdr:rowOff>
    </xdr:from>
    <xdr:to>
      <xdr:col>81</xdr:col>
      <xdr:colOff>50800</xdr:colOff>
      <xdr:row>75</xdr:row>
      <xdr:rowOff>116345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2965646"/>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106896</xdr:rowOff>
    </xdr:from>
    <xdr:to>
      <xdr:col>76</xdr:col>
      <xdr:colOff>114300</xdr:colOff>
      <xdr:row>75</xdr:row>
      <xdr:rowOff>120561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965646"/>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120561</xdr:rowOff>
    </xdr:from>
    <xdr:to>
      <xdr:col>71</xdr:col>
      <xdr:colOff>177800</xdr:colOff>
      <xdr:row>75</xdr:row>
      <xdr:rowOff>153963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979311"/>
          <a:ext cx="889000" cy="3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20865</xdr:rowOff>
    </xdr:from>
    <xdr:to>
      <xdr:col>67</xdr:col>
      <xdr:colOff>101600</xdr:colOff>
      <xdr:row>77</xdr:row>
      <xdr:rowOff>122465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113592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3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98882</xdr:rowOff>
    </xdr:from>
    <xdr:to>
      <xdr:col>85</xdr:col>
      <xdr:colOff>177800</xdr:colOff>
      <xdr:row>76</xdr:row>
      <xdr:rowOff>29032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9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121759</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80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65545</xdr:rowOff>
    </xdr:from>
    <xdr:to>
      <xdr:col>81</xdr:col>
      <xdr:colOff>101600</xdr:colOff>
      <xdr:row>75</xdr:row>
      <xdr:rowOff>167145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9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12222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9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56096</xdr:rowOff>
    </xdr:from>
    <xdr:to>
      <xdr:col>76</xdr:col>
      <xdr:colOff>165100</xdr:colOff>
      <xdr:row>75</xdr:row>
      <xdr:rowOff>157696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9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2773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69761</xdr:rowOff>
    </xdr:from>
    <xdr:to>
      <xdr:col>72</xdr:col>
      <xdr:colOff>38100</xdr:colOff>
      <xdr:row>75</xdr:row>
      <xdr:rowOff>171360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9285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16438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103162</xdr:rowOff>
    </xdr:from>
    <xdr:to>
      <xdr:col>67</xdr:col>
      <xdr:colOff>101600</xdr:colOff>
      <xdr:row>76</xdr:row>
      <xdr:rowOff>33313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961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49839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118852</xdr:rowOff>
    </xdr:from>
    <xdr:to>
      <xdr:col>85</xdr:col>
      <xdr:colOff>127000</xdr:colOff>
      <xdr:row>98</xdr:row>
      <xdr:rowOff>120566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20952"/>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103753</xdr:rowOff>
    </xdr:from>
    <xdr:to>
      <xdr:col>81</xdr:col>
      <xdr:colOff>50800</xdr:colOff>
      <xdr:row>98</xdr:row>
      <xdr:rowOff>120566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905853"/>
          <a:ext cx="889000" cy="1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103566</xdr:rowOff>
    </xdr:from>
    <xdr:to>
      <xdr:col>76</xdr:col>
      <xdr:colOff>114300</xdr:colOff>
      <xdr:row>98</xdr:row>
      <xdr:rowOff>103753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05666"/>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56100</xdr:rowOff>
    </xdr:from>
    <xdr:to>
      <xdr:col>71</xdr:col>
      <xdr:colOff>177800</xdr:colOff>
      <xdr:row>98</xdr:row>
      <xdr:rowOff>103566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858200"/>
          <a:ext cx="889000" cy="4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84046</xdr:rowOff>
    </xdr:from>
    <xdr:to>
      <xdr:col>67</xdr:col>
      <xdr:colOff>101600</xdr:colOff>
      <xdr:row>99</xdr:row>
      <xdr:rowOff>14196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5323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68052</xdr:rowOff>
    </xdr:from>
    <xdr:to>
      <xdr:col>85</xdr:col>
      <xdr:colOff>177800</xdr:colOff>
      <xdr:row>98</xdr:row>
      <xdr:rowOff>169652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69766</xdr:rowOff>
    </xdr:from>
    <xdr:to>
      <xdr:col>81</xdr:col>
      <xdr:colOff>101600</xdr:colOff>
      <xdr:row>98</xdr:row>
      <xdr:rowOff>171366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162493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6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52953</xdr:rowOff>
    </xdr:from>
    <xdr:to>
      <xdr:col>76</xdr:col>
      <xdr:colOff>165100</xdr:colOff>
      <xdr:row>98</xdr:row>
      <xdr:rowOff>154553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145680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4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52766</xdr:rowOff>
    </xdr:from>
    <xdr:to>
      <xdr:col>72</xdr:col>
      <xdr:colOff>38100</xdr:colOff>
      <xdr:row>98</xdr:row>
      <xdr:rowOff>154366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5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145493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4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5300</xdr:rowOff>
    </xdr:from>
    <xdr:to>
      <xdr:col>67</xdr:col>
      <xdr:colOff>101600</xdr:colOff>
      <xdr:row>98</xdr:row>
      <xdr:rowOff>106900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0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123427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93218</xdr:rowOff>
    </xdr:from>
    <xdr:to>
      <xdr:col>116</xdr:col>
      <xdr:colOff>63500</xdr:colOff>
      <xdr:row>37</xdr:row>
      <xdr:rowOff>147091</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265418"/>
          <a:ext cx="838200" cy="22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51918</xdr:rowOff>
    </xdr:from>
    <xdr:to>
      <xdr:col>111</xdr:col>
      <xdr:colOff>177800</xdr:colOff>
      <xdr:row>37</xdr:row>
      <xdr:rowOff>147091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224118"/>
          <a:ext cx="889000" cy="26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51918</xdr:rowOff>
    </xdr:from>
    <xdr:to>
      <xdr:col>107</xdr:col>
      <xdr:colOff>50800</xdr:colOff>
      <xdr:row>36</xdr:row>
      <xdr:rowOff>83312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224118"/>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83312</xdr:rowOff>
    </xdr:from>
    <xdr:to>
      <xdr:col>102</xdr:col>
      <xdr:colOff>114300</xdr:colOff>
      <xdr:row>36</xdr:row>
      <xdr:rowOff>87198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255512"/>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161481</xdr:rowOff>
    </xdr:from>
    <xdr:to>
      <xdr:col>98</xdr:col>
      <xdr:colOff>38100</xdr:colOff>
      <xdr:row>38</xdr:row>
      <xdr:rowOff>91631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82758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42418</xdr:rowOff>
    </xdr:from>
    <xdr:to>
      <xdr:col>116</xdr:col>
      <xdr:colOff>114300</xdr:colOff>
      <xdr:row>36</xdr:row>
      <xdr:rowOff>144018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21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65295</xdr:rowOff>
    </xdr:from>
    <xdr:ext cx="534377"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06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96291</xdr:rowOff>
    </xdr:from>
    <xdr:to>
      <xdr:col>112</xdr:col>
      <xdr:colOff>38100</xdr:colOff>
      <xdr:row>38</xdr:row>
      <xdr:rowOff>26442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439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42968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1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1118</xdr:rowOff>
    </xdr:from>
    <xdr:to>
      <xdr:col>107</xdr:col>
      <xdr:colOff>101600</xdr:colOff>
      <xdr:row>36</xdr:row>
      <xdr:rowOff>102718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1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119245</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67111" y="59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32512</xdr:rowOff>
    </xdr:from>
    <xdr:to>
      <xdr:col>102</xdr:col>
      <xdr:colOff>165100</xdr:colOff>
      <xdr:row>36</xdr:row>
      <xdr:rowOff>134112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150639</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278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36398</xdr:rowOff>
    </xdr:from>
    <xdr:to>
      <xdr:col>98</xdr:col>
      <xdr:colOff>38100</xdr:colOff>
      <xdr:row>36</xdr:row>
      <xdr:rowOff>137998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2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154525</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389111" y="59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8598</xdr:rowOff>
    </xdr:from>
    <xdr:to>
      <xdr:col>116</xdr:col>
      <xdr:colOff>63500</xdr:colOff>
      <xdr:row>58</xdr:row>
      <xdr:rowOff>108058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9952698"/>
          <a:ext cx="838200" cy="9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8598</xdr:rowOff>
    </xdr:from>
    <xdr:to>
      <xdr:col>111</xdr:col>
      <xdr:colOff>177800</xdr:colOff>
      <xdr:row>58</xdr:row>
      <xdr:rowOff>13189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9952698"/>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118802</xdr:rowOff>
    </xdr:from>
    <xdr:to>
      <xdr:col>107</xdr:col>
      <xdr:colOff>50800</xdr:colOff>
      <xdr:row>58</xdr:row>
      <xdr:rowOff>13189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9891452"/>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128746</xdr:rowOff>
    </xdr:from>
    <xdr:to>
      <xdr:col>102</xdr:col>
      <xdr:colOff>114300</xdr:colOff>
      <xdr:row>57</xdr:row>
      <xdr:rowOff>118802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9729946"/>
          <a:ext cx="889000" cy="1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51867</xdr:rowOff>
    </xdr:from>
    <xdr:to>
      <xdr:col>98</xdr:col>
      <xdr:colOff>38100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144594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57258</xdr:rowOff>
    </xdr:from>
    <xdr:to>
      <xdr:col>116</xdr:col>
      <xdr:colOff>114300</xdr:colOff>
      <xdr:row>58</xdr:row>
      <xdr:rowOff>158858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0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16635</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78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129248</xdr:rowOff>
    </xdr:from>
    <xdr:to>
      <xdr:col>112</xdr:col>
      <xdr:colOff>38100</xdr:colOff>
      <xdr:row>58</xdr:row>
      <xdr:rowOff>59398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75925</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6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133839</xdr:rowOff>
    </xdr:from>
    <xdr:to>
      <xdr:col>107</xdr:col>
      <xdr:colOff>101600</xdr:colOff>
      <xdr:row>58</xdr:row>
      <xdr:rowOff>63989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9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80516</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6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68002</xdr:rowOff>
    </xdr:from>
    <xdr:to>
      <xdr:col>102</xdr:col>
      <xdr:colOff>165100</xdr:colOff>
      <xdr:row>57</xdr:row>
      <xdr:rowOff>169602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8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14679</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96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77946</xdr:rowOff>
    </xdr:from>
    <xdr:to>
      <xdr:col>98</xdr:col>
      <xdr:colOff>38100</xdr:colOff>
      <xdr:row>57</xdr:row>
      <xdr:rowOff>8096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24623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94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94037</xdr:rowOff>
    </xdr:from>
    <xdr:to>
      <xdr:col>116</xdr:col>
      <xdr:colOff>63500</xdr:colOff>
      <xdr:row>75</xdr:row>
      <xdr:rowOff>96476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52787"/>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96476</xdr:rowOff>
    </xdr:from>
    <xdr:to>
      <xdr:col>111</xdr:col>
      <xdr:colOff>177800</xdr:colOff>
      <xdr:row>75</xdr:row>
      <xdr:rowOff>125870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55226"/>
          <a:ext cx="8890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125870</xdr:rowOff>
    </xdr:from>
    <xdr:to>
      <xdr:col>107</xdr:col>
      <xdr:colOff>50800</xdr:colOff>
      <xdr:row>75</xdr:row>
      <xdr:rowOff>145624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84620"/>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145624</xdr:rowOff>
    </xdr:from>
    <xdr:to>
      <xdr:col>102</xdr:col>
      <xdr:colOff>114300</xdr:colOff>
      <xdr:row>75</xdr:row>
      <xdr:rowOff>165075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04374"/>
          <a:ext cx="889000" cy="1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153185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43237</xdr:rowOff>
    </xdr:from>
    <xdr:to>
      <xdr:col>116</xdr:col>
      <xdr:colOff>114300</xdr:colOff>
      <xdr:row>75</xdr:row>
      <xdr:rowOff>144837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66114</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45676</xdr:rowOff>
    </xdr:from>
    <xdr:to>
      <xdr:col>112</xdr:col>
      <xdr:colOff>38100</xdr:colOff>
      <xdr:row>75</xdr:row>
      <xdr:rowOff>147275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044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163803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7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75070</xdr:rowOff>
    </xdr:from>
    <xdr:to>
      <xdr:col>107</xdr:col>
      <xdr:colOff>101600</xdr:colOff>
      <xdr:row>76</xdr:row>
      <xdr:rowOff>5220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21747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94824</xdr:rowOff>
    </xdr:from>
    <xdr:to>
      <xdr:col>102</xdr:col>
      <xdr:colOff>165100</xdr:colOff>
      <xdr:row>76</xdr:row>
      <xdr:rowOff>24975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535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41501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2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114274</xdr:rowOff>
    </xdr:from>
    <xdr:to>
      <xdr:col>98</xdr:col>
      <xdr:colOff>38100</xdr:colOff>
      <xdr:row>76</xdr:row>
      <xdr:rowOff>44425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730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60951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4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万円で、前年度と比べ約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万円減少している。住民一人当たりの支出額のうち、分母となる人口は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44,348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分子となる各項目の増減のうち、主なものは次のとおりである。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46,072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66,568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36,890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円下回っている。減少の主な要因は、志度及び長尾公民館整備事業の完了や長尾小学校改築事業経費が減少したためである。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75,714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円減少したものの、類似団体平均値を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14,349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円上回っている。減少の主な要因は、したためである。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44,348
43,634
158.62
27,367,636
26,704,926
454,540
15,522,789
15,570,008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81361</xdr:rowOff>
    </xdr:from>
    <xdr:to>
      <xdr:col>24</xdr:col>
      <xdr:colOff>63500</xdr:colOff>
      <xdr:row>37</xdr:row>
      <xdr:rowOff>85933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2501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85933</xdr:rowOff>
    </xdr:from>
    <xdr:to>
      <xdr:col>19</xdr:col>
      <xdr:colOff>177800</xdr:colOff>
      <xdr:row>37</xdr:row>
      <xdr:rowOff>92517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29583"/>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92517</xdr:rowOff>
    </xdr:from>
    <xdr:to>
      <xdr:col>15</xdr:col>
      <xdr:colOff>50800</xdr:colOff>
      <xdr:row>37</xdr:row>
      <xdr:rowOff>99146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3616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80630</xdr:rowOff>
    </xdr:from>
    <xdr:to>
      <xdr:col>10</xdr:col>
      <xdr:colOff>114300</xdr:colOff>
      <xdr:row>37</xdr:row>
      <xdr:rowOff>99146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424280"/>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53147</xdr:rowOff>
    </xdr:from>
    <xdr:to>
      <xdr:col>6</xdr:col>
      <xdr:colOff>38100</xdr:colOff>
      <xdr:row>37</xdr:row>
      <xdr:rowOff>154747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9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145874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8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30561</xdr:rowOff>
    </xdr:from>
    <xdr:to>
      <xdr:col>24</xdr:col>
      <xdr:colOff>114300</xdr:colOff>
      <xdr:row>37</xdr:row>
      <xdr:rowOff>132161</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161388</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35133</xdr:rowOff>
    </xdr:from>
    <xdr:to>
      <xdr:col>20</xdr:col>
      <xdr:colOff>38100</xdr:colOff>
      <xdr:row>37</xdr:row>
      <xdr:rowOff>136733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153260</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41717</xdr:rowOff>
    </xdr:from>
    <xdr:to>
      <xdr:col>15</xdr:col>
      <xdr:colOff>101600</xdr:colOff>
      <xdr:row>37</xdr:row>
      <xdr:rowOff>143317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8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134444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47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48346</xdr:rowOff>
    </xdr:from>
    <xdr:to>
      <xdr:col>10</xdr:col>
      <xdr:colOff>165100</xdr:colOff>
      <xdr:row>37</xdr:row>
      <xdr:rowOff>149946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9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141074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48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29830</xdr:rowOff>
    </xdr:from>
    <xdr:to>
      <xdr:col>6</xdr:col>
      <xdr:colOff>38100</xdr:colOff>
      <xdr:row>37</xdr:row>
      <xdr:rowOff>131430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147957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4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40764</xdr:rowOff>
    </xdr:from>
    <xdr:to>
      <xdr:col>24</xdr:col>
      <xdr:colOff>63500</xdr:colOff>
      <xdr:row>58</xdr:row>
      <xdr:rowOff>52361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84864"/>
          <a:ext cx="838200" cy="1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52361</xdr:rowOff>
    </xdr:from>
    <xdr:to>
      <xdr:col>19</xdr:col>
      <xdr:colOff>177800</xdr:colOff>
      <xdr:row>58</xdr:row>
      <xdr:rowOff>57250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96461"/>
          <a:ext cx="8890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57250</xdr:rowOff>
    </xdr:from>
    <xdr:to>
      <xdr:col>15</xdr:col>
      <xdr:colOff>50800</xdr:colOff>
      <xdr:row>58</xdr:row>
      <xdr:rowOff>87916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01350"/>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44117</xdr:rowOff>
    </xdr:from>
    <xdr:to>
      <xdr:col>10</xdr:col>
      <xdr:colOff>114300</xdr:colOff>
      <xdr:row>58</xdr:row>
      <xdr:rowOff>87916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16767"/>
          <a:ext cx="889000" cy="21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152531</xdr:rowOff>
    </xdr:from>
    <xdr:to>
      <xdr:col>6</xdr:col>
      <xdr:colOff>38100</xdr:colOff>
      <xdr:row>57</xdr:row>
      <xdr:rowOff>82681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99208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161414</xdr:rowOff>
    </xdr:from>
    <xdr:to>
      <xdr:col>24</xdr:col>
      <xdr:colOff>114300</xdr:colOff>
      <xdr:row>58</xdr:row>
      <xdr:rowOff>91564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105862</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1561</xdr:rowOff>
    </xdr:from>
    <xdr:to>
      <xdr:col>20</xdr:col>
      <xdr:colOff>38100</xdr:colOff>
      <xdr:row>58</xdr:row>
      <xdr:rowOff>103161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94288</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6450</xdr:rowOff>
    </xdr:from>
    <xdr:to>
      <xdr:col>15</xdr:col>
      <xdr:colOff>101600</xdr:colOff>
      <xdr:row>58</xdr:row>
      <xdr:rowOff>108050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99177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4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37116</xdr:rowOff>
    </xdr:from>
    <xdr:to>
      <xdr:col>10</xdr:col>
      <xdr:colOff>165100</xdr:colOff>
      <xdr:row>58</xdr:row>
      <xdr:rowOff>138716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8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129843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7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164767</xdr:rowOff>
    </xdr:from>
    <xdr:to>
      <xdr:col>6</xdr:col>
      <xdr:colOff>38100</xdr:colOff>
      <xdr:row>57</xdr:row>
      <xdr:rowOff>94917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86044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5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3927</xdr:rowOff>
    </xdr:from>
    <xdr:to>
      <xdr:col>24</xdr:col>
      <xdr:colOff>63500</xdr:colOff>
      <xdr:row>77</xdr:row>
      <xdr:rowOff>37395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05577"/>
          <a:ext cx="838200" cy="3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37395</xdr:rowOff>
    </xdr:from>
    <xdr:to>
      <xdr:col>19</xdr:col>
      <xdr:colOff>177800</xdr:colOff>
      <xdr:row>77</xdr:row>
      <xdr:rowOff>81144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39045"/>
          <a:ext cx="889000" cy="4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65850</xdr:rowOff>
    </xdr:from>
    <xdr:to>
      <xdr:col>15</xdr:col>
      <xdr:colOff>50800</xdr:colOff>
      <xdr:row>77</xdr:row>
      <xdr:rowOff>81144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67500"/>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65850</xdr:rowOff>
    </xdr:from>
    <xdr:to>
      <xdr:col>10</xdr:col>
      <xdr:colOff>114300</xdr:colOff>
      <xdr:row>77</xdr:row>
      <xdr:rowOff>150893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67500"/>
          <a:ext cx="889000" cy="8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119762</xdr:rowOff>
    </xdr:from>
    <xdr:to>
      <xdr:col>6</xdr:col>
      <xdr:colOff>38100</xdr:colOff>
      <xdr:row>78</xdr:row>
      <xdr:rowOff>49912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41039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41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124577</xdr:rowOff>
    </xdr:from>
    <xdr:to>
      <xdr:col>24</xdr:col>
      <xdr:colOff>114300</xdr:colOff>
      <xdr:row>77</xdr:row>
      <xdr:rowOff>54727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5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103004</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3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158045</xdr:rowOff>
    </xdr:from>
    <xdr:to>
      <xdr:col>20</xdr:col>
      <xdr:colOff>38100</xdr:colOff>
      <xdr:row>77</xdr:row>
      <xdr:rowOff>88195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79322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8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30344</xdr:rowOff>
    </xdr:from>
    <xdr:to>
      <xdr:col>15</xdr:col>
      <xdr:colOff>101600</xdr:colOff>
      <xdr:row>77</xdr:row>
      <xdr:rowOff>131944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123071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2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15050</xdr:rowOff>
    </xdr:from>
    <xdr:to>
      <xdr:col>10</xdr:col>
      <xdr:colOff>165100</xdr:colOff>
      <xdr:row>77</xdr:row>
      <xdr:rowOff>116650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107777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0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100093</xdr:rowOff>
    </xdr:from>
    <xdr:to>
      <xdr:col>6</xdr:col>
      <xdr:colOff>38100</xdr:colOff>
      <xdr:row>78</xdr:row>
      <xdr:rowOff>30243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46770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07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112092</xdr:rowOff>
    </xdr:from>
    <xdr:to>
      <xdr:col>24</xdr:col>
      <xdr:colOff>63500</xdr:colOff>
      <xdr:row>97</xdr:row>
      <xdr:rowOff>133293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42742"/>
          <a:ext cx="838200" cy="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105012</xdr:rowOff>
    </xdr:from>
    <xdr:to>
      <xdr:col>19</xdr:col>
      <xdr:colOff>177800</xdr:colOff>
      <xdr:row>97</xdr:row>
      <xdr:rowOff>133293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35662"/>
          <a:ext cx="889000" cy="2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105012</xdr:rowOff>
    </xdr:from>
    <xdr:to>
      <xdr:col>15</xdr:col>
      <xdr:colOff>50800</xdr:colOff>
      <xdr:row>97</xdr:row>
      <xdr:rowOff>107494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35662"/>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107494</xdr:rowOff>
    </xdr:from>
    <xdr:to>
      <xdr:col>10</xdr:col>
      <xdr:colOff>114300</xdr:colOff>
      <xdr:row>97</xdr:row>
      <xdr:rowOff>107820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3814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76124</xdr:rowOff>
    </xdr:from>
    <xdr:to>
      <xdr:col>6</xdr:col>
      <xdr:colOff>38100</xdr:colOff>
      <xdr:row>98</xdr:row>
      <xdr:rowOff>6274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168851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61292</xdr:rowOff>
    </xdr:from>
    <xdr:to>
      <xdr:col>24</xdr:col>
      <xdr:colOff>114300</xdr:colOff>
      <xdr:row>97</xdr:row>
      <xdr:rowOff>162892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39719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82493</xdr:rowOff>
    </xdr:from>
    <xdr:to>
      <xdr:col>20</xdr:col>
      <xdr:colOff>38100</xdr:colOff>
      <xdr:row>98</xdr:row>
      <xdr:rowOff>12643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3770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0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54212</xdr:rowOff>
    </xdr:from>
    <xdr:to>
      <xdr:col>15</xdr:col>
      <xdr:colOff>101600</xdr:colOff>
      <xdr:row>97</xdr:row>
      <xdr:rowOff>155812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146939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7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56694</xdr:rowOff>
    </xdr:from>
    <xdr:to>
      <xdr:col>10</xdr:col>
      <xdr:colOff>165100</xdr:colOff>
      <xdr:row>97</xdr:row>
      <xdr:rowOff>158294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149421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8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57020</xdr:rowOff>
    </xdr:from>
    <xdr:to>
      <xdr:col>6</xdr:col>
      <xdr:colOff>38100</xdr:colOff>
      <xdr:row>97</xdr:row>
      <xdr:rowOff>158620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3697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6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102895</xdr:rowOff>
    </xdr:from>
    <xdr:to>
      <xdr:col>55</xdr:col>
      <xdr:colOff>0</xdr:colOff>
      <xdr:row>38</xdr:row>
      <xdr:rowOff>106553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17995"/>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106553</xdr:rowOff>
    </xdr:from>
    <xdr:to>
      <xdr:col>50</xdr:col>
      <xdr:colOff>114300</xdr:colOff>
      <xdr:row>38</xdr:row>
      <xdr:rowOff>107924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2165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51232</xdr:rowOff>
    </xdr:from>
    <xdr:to>
      <xdr:col>45</xdr:col>
      <xdr:colOff>177800</xdr:colOff>
      <xdr:row>38</xdr:row>
      <xdr:rowOff>107924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5366182"/>
          <a:ext cx="889000" cy="125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51232</xdr:rowOff>
    </xdr:from>
    <xdr:to>
      <xdr:col>41</xdr:col>
      <xdr:colOff>50800</xdr:colOff>
      <xdr:row>31</xdr:row>
      <xdr:rowOff>82321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5366182"/>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12548</xdr:rowOff>
    </xdr:from>
    <xdr:to>
      <xdr:col>36</xdr:col>
      <xdr:colOff>165100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105275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52095</xdr:rowOff>
    </xdr:from>
    <xdr:to>
      <xdr:col>55</xdr:col>
      <xdr:colOff>50800</xdr:colOff>
      <xdr:row>38</xdr:row>
      <xdr:rowOff>153695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138472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82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55753</xdr:rowOff>
    </xdr:from>
    <xdr:to>
      <xdr:col>50</xdr:col>
      <xdr:colOff>165100</xdr:colOff>
      <xdr:row>38</xdr:row>
      <xdr:rowOff>157353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148480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6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57124</xdr:rowOff>
    </xdr:from>
    <xdr:to>
      <xdr:col>46</xdr:col>
      <xdr:colOff>38100</xdr:colOff>
      <xdr:row>38</xdr:row>
      <xdr:rowOff>158724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149851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6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432</xdr:rowOff>
    </xdr:from>
    <xdr:to>
      <xdr:col>41</xdr:col>
      <xdr:colOff>101600</xdr:colOff>
      <xdr:row>31</xdr:row>
      <xdr:rowOff>102032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31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118559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09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31521</xdr:rowOff>
    </xdr:from>
    <xdr:to>
      <xdr:col>36</xdr:col>
      <xdr:colOff>165100</xdr:colOff>
      <xdr:row>31</xdr:row>
      <xdr:rowOff>133121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34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149648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12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93408</xdr:rowOff>
    </xdr:from>
    <xdr:to>
      <xdr:col>55</xdr:col>
      <xdr:colOff>0</xdr:colOff>
      <xdr:row>57</xdr:row>
      <xdr:rowOff>129032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66058"/>
          <a:ext cx="8382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129032</xdr:rowOff>
    </xdr:from>
    <xdr:to>
      <xdr:col>50</xdr:col>
      <xdr:colOff>114300</xdr:colOff>
      <xdr:row>57</xdr:row>
      <xdr:rowOff>142291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01682"/>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71253</xdr:rowOff>
    </xdr:from>
    <xdr:to>
      <xdr:col>45</xdr:col>
      <xdr:colOff>177800</xdr:colOff>
      <xdr:row>57</xdr:row>
      <xdr:rowOff>142291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72453"/>
          <a:ext cx="889000" cy="24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71253</xdr:rowOff>
    </xdr:from>
    <xdr:to>
      <xdr:col>41</xdr:col>
      <xdr:colOff>50800</xdr:colOff>
      <xdr:row>57</xdr:row>
      <xdr:rowOff>38316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672453"/>
          <a:ext cx="889000" cy="13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42608</xdr:rowOff>
    </xdr:from>
    <xdr:to>
      <xdr:col>55</xdr:col>
      <xdr:colOff>50800</xdr:colOff>
      <xdr:row>57</xdr:row>
      <xdr:rowOff>144208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21035</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78232</xdr:rowOff>
    </xdr:from>
    <xdr:to>
      <xdr:col>50</xdr:col>
      <xdr:colOff>165100</xdr:colOff>
      <xdr:row>58</xdr:row>
      <xdr:rowOff>8382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170959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9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91491</xdr:rowOff>
    </xdr:from>
    <xdr:to>
      <xdr:col>46</xdr:col>
      <xdr:colOff>38100</xdr:colOff>
      <xdr:row>58</xdr:row>
      <xdr:rowOff>21641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6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12768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5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20453</xdr:rowOff>
    </xdr:from>
    <xdr:to>
      <xdr:col>41</xdr:col>
      <xdr:colOff>101600</xdr:colOff>
      <xdr:row>56</xdr:row>
      <xdr:rowOff>122053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138580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158966</xdr:rowOff>
    </xdr:from>
    <xdr:to>
      <xdr:col>36</xdr:col>
      <xdr:colOff>165100</xdr:colOff>
      <xdr:row>57</xdr:row>
      <xdr:rowOff>89116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80243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8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150771</xdr:rowOff>
    </xdr:from>
    <xdr:to>
      <xdr:col>55</xdr:col>
      <xdr:colOff>0</xdr:colOff>
      <xdr:row>78</xdr:row>
      <xdr:rowOff>69030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52421"/>
          <a:ext cx="838200" cy="8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148796</xdr:rowOff>
    </xdr:from>
    <xdr:to>
      <xdr:col>50</xdr:col>
      <xdr:colOff>114300</xdr:colOff>
      <xdr:row>77</xdr:row>
      <xdr:rowOff>150771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50446"/>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148796</xdr:rowOff>
    </xdr:from>
    <xdr:to>
      <xdr:col>45</xdr:col>
      <xdr:colOff>177800</xdr:colOff>
      <xdr:row>77</xdr:row>
      <xdr:rowOff>158331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50446"/>
          <a:ext cx="889000" cy="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85505</xdr:rowOff>
    </xdr:from>
    <xdr:to>
      <xdr:col>41</xdr:col>
      <xdr:colOff>50800</xdr:colOff>
      <xdr:row>77</xdr:row>
      <xdr:rowOff>158331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87155"/>
          <a:ext cx="889000" cy="7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17463</xdr:rowOff>
    </xdr:from>
    <xdr:to>
      <xdr:col>36</xdr:col>
      <xdr:colOff>165100</xdr:colOff>
      <xdr:row>77</xdr:row>
      <xdr:rowOff>119063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135590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18230</xdr:rowOff>
    </xdr:from>
    <xdr:to>
      <xdr:col>55</xdr:col>
      <xdr:colOff>50800</xdr:colOff>
      <xdr:row>78</xdr:row>
      <xdr:rowOff>119830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168107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99971</xdr:rowOff>
    </xdr:from>
    <xdr:to>
      <xdr:col>50</xdr:col>
      <xdr:colOff>165100</xdr:colOff>
      <xdr:row>78</xdr:row>
      <xdr:rowOff>30121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21248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97996</xdr:rowOff>
    </xdr:from>
    <xdr:to>
      <xdr:col>46</xdr:col>
      <xdr:colOff>38100</xdr:colOff>
      <xdr:row>78</xdr:row>
      <xdr:rowOff>28146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9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19273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107531</xdr:rowOff>
    </xdr:from>
    <xdr:to>
      <xdr:col>41</xdr:col>
      <xdr:colOff>101600</xdr:colOff>
      <xdr:row>78</xdr:row>
      <xdr:rowOff>37681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28808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34705</xdr:rowOff>
    </xdr:from>
    <xdr:to>
      <xdr:col>36</xdr:col>
      <xdr:colOff>165100</xdr:colOff>
      <xdr:row>77</xdr:row>
      <xdr:rowOff>136305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127432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67120</xdr:rowOff>
    </xdr:from>
    <xdr:to>
      <xdr:col>55</xdr:col>
      <xdr:colOff>0</xdr:colOff>
      <xdr:row>96</xdr:row>
      <xdr:rowOff>110165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26320"/>
          <a:ext cx="8382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52223</xdr:rowOff>
    </xdr:from>
    <xdr:to>
      <xdr:col>50</xdr:col>
      <xdr:colOff>114300</xdr:colOff>
      <xdr:row>96</xdr:row>
      <xdr:rowOff>67120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11423"/>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52223</xdr:rowOff>
    </xdr:from>
    <xdr:to>
      <xdr:col>45</xdr:col>
      <xdr:colOff>177800</xdr:colOff>
      <xdr:row>96</xdr:row>
      <xdr:rowOff>54325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11423"/>
          <a:ext cx="8890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17765</xdr:rowOff>
    </xdr:from>
    <xdr:to>
      <xdr:col>41</xdr:col>
      <xdr:colOff>50800</xdr:colOff>
      <xdr:row>96</xdr:row>
      <xdr:rowOff>54325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76965"/>
          <a:ext cx="8890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137889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59365</xdr:rowOff>
    </xdr:from>
    <xdr:to>
      <xdr:col>55</xdr:col>
      <xdr:colOff>50800</xdr:colOff>
      <xdr:row>96</xdr:row>
      <xdr:rowOff>160965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37792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9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16320</xdr:rowOff>
    </xdr:from>
    <xdr:to>
      <xdr:col>50</xdr:col>
      <xdr:colOff>165100</xdr:colOff>
      <xdr:row>96</xdr:row>
      <xdr:rowOff>117920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134447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5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1423</xdr:rowOff>
    </xdr:from>
    <xdr:to>
      <xdr:col>46</xdr:col>
      <xdr:colOff>38100</xdr:colOff>
      <xdr:row>96</xdr:row>
      <xdr:rowOff>103023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119550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3525</xdr:rowOff>
    </xdr:from>
    <xdr:to>
      <xdr:col>41</xdr:col>
      <xdr:colOff>101600</xdr:colOff>
      <xdr:row>96</xdr:row>
      <xdr:rowOff>105125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121652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138415</xdr:rowOff>
    </xdr:from>
    <xdr:to>
      <xdr:col>36</xdr:col>
      <xdr:colOff>165100</xdr:colOff>
      <xdr:row>96</xdr:row>
      <xdr:rowOff>68565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85092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0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4197</xdr:rowOff>
    </xdr:from>
    <xdr:to>
      <xdr:col>85</xdr:col>
      <xdr:colOff>127000</xdr:colOff>
      <xdr:row>37</xdr:row>
      <xdr:rowOff>6350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47847"/>
          <a:ext cx="8382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107696</xdr:rowOff>
    </xdr:from>
    <xdr:to>
      <xdr:col>81</xdr:col>
      <xdr:colOff>50800</xdr:colOff>
      <xdr:row>37</xdr:row>
      <xdr:rowOff>6350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79896"/>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145396</xdr:rowOff>
    </xdr:from>
    <xdr:to>
      <xdr:col>76</xdr:col>
      <xdr:colOff>114300</xdr:colOff>
      <xdr:row>36</xdr:row>
      <xdr:rowOff>107696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146146"/>
          <a:ext cx="889000" cy="13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145396</xdr:rowOff>
    </xdr:from>
    <xdr:to>
      <xdr:col>71</xdr:col>
      <xdr:colOff>177800</xdr:colOff>
      <xdr:row>36</xdr:row>
      <xdr:rowOff>78321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46146"/>
          <a:ext cx="889000" cy="10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82671</xdr:rowOff>
    </xdr:from>
    <xdr:to>
      <xdr:col>67</xdr:col>
      <xdr:colOff>101600</xdr:colOff>
      <xdr:row>37</xdr:row>
      <xdr:rowOff>12821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3948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124847</xdr:rowOff>
    </xdr:from>
    <xdr:to>
      <xdr:col>85</xdr:col>
      <xdr:colOff>177800</xdr:colOff>
      <xdr:row>37</xdr:row>
      <xdr:rowOff>54997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103274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127000</xdr:rowOff>
    </xdr:from>
    <xdr:to>
      <xdr:col>81</xdr:col>
      <xdr:colOff>101600</xdr:colOff>
      <xdr:row>37</xdr:row>
      <xdr:rowOff>57150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48277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56896</xdr:rowOff>
    </xdr:from>
    <xdr:to>
      <xdr:col>76</xdr:col>
      <xdr:colOff>165100</xdr:colOff>
      <xdr:row>36</xdr:row>
      <xdr:rowOff>158496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3573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94596</xdr:rowOff>
    </xdr:from>
    <xdr:to>
      <xdr:col>72</xdr:col>
      <xdr:colOff>38100</xdr:colOff>
      <xdr:row>36</xdr:row>
      <xdr:rowOff>24746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9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41273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27521</xdr:rowOff>
    </xdr:from>
    <xdr:to>
      <xdr:col>67</xdr:col>
      <xdr:colOff>101600</xdr:colOff>
      <xdr:row>36</xdr:row>
      <xdr:rowOff>129121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9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145648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7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145590</xdr:rowOff>
    </xdr:from>
    <xdr:to>
      <xdr:col>85</xdr:col>
      <xdr:colOff>127000</xdr:colOff>
      <xdr:row>56</xdr:row>
      <xdr:rowOff>14168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232440"/>
          <a:ext cx="838200" cy="38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145590</xdr:rowOff>
    </xdr:from>
    <xdr:to>
      <xdr:col>81</xdr:col>
      <xdr:colOff>50800</xdr:colOff>
      <xdr:row>55</xdr:row>
      <xdr:rowOff>169776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232440"/>
          <a:ext cx="889000" cy="36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169776</xdr:rowOff>
    </xdr:from>
    <xdr:to>
      <xdr:col>76</xdr:col>
      <xdr:colOff>114300</xdr:colOff>
      <xdr:row>56</xdr:row>
      <xdr:rowOff>168359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99526"/>
          <a:ext cx="889000" cy="1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131158</xdr:rowOff>
    </xdr:from>
    <xdr:to>
      <xdr:col>71</xdr:col>
      <xdr:colOff>177800</xdr:colOff>
      <xdr:row>56</xdr:row>
      <xdr:rowOff>168359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32358"/>
          <a:ext cx="889000" cy="3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155119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134818</xdr:rowOff>
    </xdr:from>
    <xdr:to>
      <xdr:col>85</xdr:col>
      <xdr:colOff>177800</xdr:colOff>
      <xdr:row>56</xdr:row>
      <xdr:rowOff>64968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6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113245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94790</xdr:rowOff>
    </xdr:from>
    <xdr:to>
      <xdr:col>81</xdr:col>
      <xdr:colOff>101600</xdr:colOff>
      <xdr:row>54</xdr:row>
      <xdr:rowOff>24940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1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41467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895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118976</xdr:rowOff>
    </xdr:from>
    <xdr:to>
      <xdr:col>76</xdr:col>
      <xdr:colOff>165100</xdr:colOff>
      <xdr:row>56</xdr:row>
      <xdr:rowOff>49126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65653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2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117559</xdr:rowOff>
    </xdr:from>
    <xdr:to>
      <xdr:col>72</xdr:col>
      <xdr:colOff>38100</xdr:colOff>
      <xdr:row>57</xdr:row>
      <xdr:rowOff>47709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38836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80358</xdr:rowOff>
    </xdr:from>
    <xdr:to>
      <xdr:col>67</xdr:col>
      <xdr:colOff>101600</xdr:colOff>
      <xdr:row>57</xdr:row>
      <xdr:rowOff>10508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7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128612</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01712"/>
          <a:ext cx="8382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128612</xdr:rowOff>
    </xdr:from>
    <xdr:to>
      <xdr:col>81</xdr:col>
      <xdr:colOff>50800</xdr:colOff>
      <xdr:row>78</xdr:row>
      <xdr:rowOff>133986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01712"/>
          <a:ext cx="889000" cy="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133986</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07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112880</xdr:rowOff>
    </xdr:from>
    <xdr:to>
      <xdr:col>67</xdr:col>
      <xdr:colOff>101600</xdr:colOff>
      <xdr:row>78</xdr:row>
      <xdr:rowOff>43030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59557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8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77812</xdr:rowOff>
    </xdr:from>
    <xdr:to>
      <xdr:col>81</xdr:col>
      <xdr:colOff>101600</xdr:colOff>
      <xdr:row>79</xdr:row>
      <xdr:rowOff>7962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170539</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4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83186</xdr:rowOff>
    </xdr:from>
    <xdr:to>
      <xdr:col>76</xdr:col>
      <xdr:colOff>165100</xdr:colOff>
      <xdr:row>79</xdr:row>
      <xdr:rowOff>13336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4463</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4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116345</xdr:rowOff>
    </xdr:from>
    <xdr:to>
      <xdr:col>85</xdr:col>
      <xdr:colOff>127000</xdr:colOff>
      <xdr:row>95</xdr:row>
      <xdr:rowOff>149682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404095"/>
          <a:ext cx="8382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106896</xdr:rowOff>
    </xdr:from>
    <xdr:to>
      <xdr:col>81</xdr:col>
      <xdr:colOff>50800</xdr:colOff>
      <xdr:row>95</xdr:row>
      <xdr:rowOff>116345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394646"/>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106896</xdr:rowOff>
    </xdr:from>
    <xdr:to>
      <xdr:col>76</xdr:col>
      <xdr:colOff>114300</xdr:colOff>
      <xdr:row>95</xdr:row>
      <xdr:rowOff>120562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394646"/>
          <a:ext cx="8890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120562</xdr:rowOff>
    </xdr:from>
    <xdr:to>
      <xdr:col>71</xdr:col>
      <xdr:colOff>177800</xdr:colOff>
      <xdr:row>95</xdr:row>
      <xdr:rowOff>153963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08312"/>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20777</xdr:rowOff>
    </xdr:from>
    <xdr:to>
      <xdr:col>67</xdr:col>
      <xdr:colOff>101600</xdr:colOff>
      <xdr:row>97</xdr:row>
      <xdr:rowOff>122377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113504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98882</xdr:rowOff>
    </xdr:from>
    <xdr:to>
      <xdr:col>85</xdr:col>
      <xdr:colOff>177800</xdr:colOff>
      <xdr:row>96</xdr:row>
      <xdr:rowOff>29032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8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121759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65545</xdr:rowOff>
    </xdr:from>
    <xdr:to>
      <xdr:col>81</xdr:col>
      <xdr:colOff>101600</xdr:colOff>
      <xdr:row>95</xdr:row>
      <xdr:rowOff>167145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12222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2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56096</xdr:rowOff>
    </xdr:from>
    <xdr:to>
      <xdr:col>76</xdr:col>
      <xdr:colOff>165100</xdr:colOff>
      <xdr:row>95</xdr:row>
      <xdr:rowOff>157696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2773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1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69762</xdr:rowOff>
    </xdr:from>
    <xdr:to>
      <xdr:col>72</xdr:col>
      <xdr:colOff>38100</xdr:colOff>
      <xdr:row>95</xdr:row>
      <xdr:rowOff>171362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16439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1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103163</xdr:rowOff>
    </xdr:from>
    <xdr:to>
      <xdr:col>67</xdr:col>
      <xdr:colOff>101600</xdr:colOff>
      <xdr:row>96</xdr:row>
      <xdr:rowOff>33313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49840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4536</xdr:rowOff>
    </xdr:from>
    <xdr:to>
      <xdr:col>98</xdr:col>
      <xdr:colOff>38100</xdr:colOff>
      <xdr:row>31</xdr:row>
      <xdr:rowOff>106136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3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122663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9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分子となる各項目の増減のうち、主なものは次のとおりである。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71,474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50,253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円下回っている。減少の主な要因は、志度及び長尾公民館整備事業の完了や長尾小学校改築事業経費が減少したためである。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200,636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円下回っている。増加の主な要因は、定額減税補足給付金等各種支給事業を実施したためである。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年度については、会計年度任用職員の勤勉手当の支給開始や自治体情報システムの標準化等により、財政調整基金の取崩額が積立額を上回り、実質単年度収支が赤字となっている。</a:t>
          </a:r>
        </a:p>
        <a:p>
          <a:r>
            <a:rPr kumimoji="1" lang="ja-JP" altLang="en-US" sz="1400">
              <a:latin typeface="ＭＳ ゴシック" pitchFamily="49" charset="-128"/>
              <a:ea typeface="ＭＳ ゴシック" pitchFamily="49" charset="-128"/>
            </a:rPr>
            <a:t>　翌年度以降においても、人口減少による市税の減少が見込まれ、財政調整基金の取崩しに頼らざるを得ない状況であることから、事業の選択と集中を今以上に実施し健全な財政運営に努めていく。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70C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本表は本市における全会計の実質赤字額及び黒字額を標準財政規模で除したものである。なお、法適用公営企業会計（病院、下水道）における実質収支とは、決算書の損益ではなく資金収支を示している。</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会計別でみると、病院事業会計は、令和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年度においては、患者数の減少による収益の減少に加え、物価高騰により医療機器等の価格が上がったことから、標準財政規模比は前年度と比べて、</a:t>
          </a:r>
          <a:r>
            <a:rPr kumimoji="1" lang="en-US" altLang="ja-JP" sz="1400">
              <a:solidFill>
                <a:sysClr val="windowText" lastClr="000000"/>
              </a:solidFill>
              <a:latin typeface="ＭＳ ゴシック" pitchFamily="49" charset="-128"/>
              <a:ea typeface="ＭＳ ゴシック" pitchFamily="49" charset="-128"/>
            </a:rPr>
            <a:t>4.94</a:t>
          </a:r>
          <a:r>
            <a:rPr kumimoji="1" lang="ja-JP" altLang="en-US" sz="1400">
              <a:solidFill>
                <a:sysClr val="windowText" lastClr="000000"/>
              </a:solidFill>
              <a:latin typeface="ＭＳ ゴシック" pitchFamily="49" charset="-128"/>
              <a:ea typeface="ＭＳ ゴシック" pitchFamily="49" charset="-128"/>
            </a:rPr>
            <a:t>％低下している</a:t>
          </a:r>
          <a:r>
            <a:rPr kumimoji="1" lang="ja-JP" altLang="en-US" sz="1400">
              <a:latin typeface="ＭＳ ゴシック" pitchFamily="49" charset="-128"/>
              <a:ea typeface="ＭＳ ゴシック" pitchFamily="49" charset="-128"/>
            </a:rPr>
            <a:t>。医師の確保により医業収益の増収を図るなど持続的な経営の健全化の取り組みを進める。</a:t>
          </a:r>
        </a:p>
        <a:p>
          <a:r>
            <a:rPr kumimoji="1" lang="ja-JP" altLang="en-US" sz="1400">
              <a:latin typeface="ＭＳ ゴシック" pitchFamily="49" charset="-128"/>
              <a:ea typeface="ＭＳ ゴシック" pitchFamily="49" charset="-128"/>
            </a:rPr>
            <a:t>　また、令和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年度より法適用となった下水道事業会計は、一般会計から多額の繰出金を要していることから、処理施設の統廃合による維持管理費の削減や使用料の見直しなどを行い、収支改善に努める。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27367636</v>
      </c>
      <c r="BO4" s="436"/>
      <c r="BP4" s="436"/>
      <c r="BQ4" s="436"/>
      <c r="BR4" s="436"/>
      <c r="BS4" s="436"/>
      <c r="BT4" s="436"/>
      <c r="BU4" s="437"/>
      <c r="BV4" s="435">
        <v>29879509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2.9</v>
      </c>
      <c r="CU4" s="576"/>
      <c r="CV4" s="576"/>
      <c r="CW4" s="576"/>
      <c r="CX4" s="576"/>
      <c r="CY4" s="576"/>
      <c r="CZ4" s="576"/>
      <c r="DA4" s="577"/>
      <c r="DB4" s="575">
        <v>3.4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26704926</v>
      </c>
      <c r="BO5" s="407"/>
      <c r="BP5" s="407"/>
      <c r="BQ5" s="407"/>
      <c r="BR5" s="407"/>
      <c r="BS5" s="407"/>
      <c r="BT5" s="407"/>
      <c r="BU5" s="408"/>
      <c r="BV5" s="406">
        <v>29160475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98.3</v>
      </c>
      <c r="CU5" s="404"/>
      <c r="CV5" s="404"/>
      <c r="CW5" s="404"/>
      <c r="CX5" s="404"/>
      <c r="CY5" s="404"/>
      <c r="CZ5" s="404"/>
      <c r="DA5" s="405"/>
      <c r="DB5" s="403">
        <v>97.6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662710</v>
      </c>
      <c r="BO6" s="407"/>
      <c r="BP6" s="407"/>
      <c r="BQ6" s="407"/>
      <c r="BR6" s="407"/>
      <c r="BS6" s="407"/>
      <c r="BT6" s="407"/>
      <c r="BU6" s="408"/>
      <c r="BV6" s="406">
        <v>719034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98.5</v>
      </c>
      <c r="CU6" s="550"/>
      <c r="CV6" s="550"/>
      <c r="CW6" s="550"/>
      <c r="CX6" s="550"/>
      <c r="CY6" s="550"/>
      <c r="CZ6" s="550"/>
      <c r="DA6" s="551"/>
      <c r="DB6" s="549">
        <v>98.1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208170</v>
      </c>
      <c r="BO7" s="407"/>
      <c r="BP7" s="407"/>
      <c r="BQ7" s="407"/>
      <c r="BR7" s="407"/>
      <c r="BS7" s="407"/>
      <c r="BT7" s="407"/>
      <c r="BU7" s="408"/>
      <c r="BV7" s="406">
        <v>196085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15522789</v>
      </c>
      <c r="CU7" s="407"/>
      <c r="CV7" s="407"/>
      <c r="CW7" s="407"/>
      <c r="CX7" s="407"/>
      <c r="CY7" s="407"/>
      <c r="CZ7" s="407"/>
      <c r="DA7" s="408"/>
      <c r="DB7" s="406">
        <v>15473433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454540</v>
      </c>
      <c r="BO8" s="407"/>
      <c r="BP8" s="407"/>
      <c r="BQ8" s="407"/>
      <c r="BR8" s="407"/>
      <c r="BS8" s="407"/>
      <c r="BT8" s="407"/>
      <c r="BU8" s="408"/>
      <c r="BV8" s="406">
        <v>522949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0.38</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47003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-68409</v>
      </c>
      <c r="BO9" s="407"/>
      <c r="BP9" s="407"/>
      <c r="BQ9" s="407"/>
      <c r="BR9" s="407"/>
      <c r="BS9" s="407"/>
      <c r="BT9" s="407"/>
      <c r="BU9" s="408"/>
      <c r="BV9" s="406">
        <v>-223428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17.3</v>
      </c>
      <c r="CU9" s="404"/>
      <c r="CV9" s="404"/>
      <c r="CW9" s="404"/>
      <c r="CX9" s="404"/>
      <c r="CY9" s="404"/>
      <c r="CZ9" s="404"/>
      <c r="DA9" s="405"/>
      <c r="DB9" s="403">
        <v>18.100000000000001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50272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274845</v>
      </c>
      <c r="BO10" s="407"/>
      <c r="BP10" s="407"/>
      <c r="BQ10" s="407"/>
      <c r="BR10" s="407"/>
      <c r="BS10" s="407"/>
      <c r="BT10" s="407"/>
      <c r="BU10" s="408"/>
      <c r="BV10" s="406">
        <v>379838</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44348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1100000</v>
      </c>
      <c r="BO12" s="407"/>
      <c r="BP12" s="407"/>
      <c r="BQ12" s="407"/>
      <c r="BR12" s="407"/>
      <c r="BS12" s="407"/>
      <c r="BT12" s="407"/>
      <c r="BU12" s="408"/>
      <c r="BV12" s="406">
        <v>500000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43634</v>
      </c>
      <c r="S13" s="494"/>
      <c r="T13" s="494"/>
      <c r="U13" s="494"/>
      <c r="V13" s="495"/>
      <c r="W13" s="496" t="s">
        <v>131</v>
      </c>
      <c r="X13" s="392"/>
      <c r="Y13" s="392"/>
      <c r="Z13" s="392"/>
      <c r="AA13" s="392"/>
      <c r="AB13" s="393"/>
      <c r="AC13" s="359">
        <v>1508</v>
      </c>
      <c r="AD13" s="360"/>
      <c r="AE13" s="360"/>
      <c r="AF13" s="360"/>
      <c r="AG13" s="361"/>
      <c r="AH13" s="359">
        <v>1817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-893564</v>
      </c>
      <c r="BO13" s="407"/>
      <c r="BP13" s="407"/>
      <c r="BQ13" s="407"/>
      <c r="BR13" s="407"/>
      <c r="BS13" s="407"/>
      <c r="BT13" s="407"/>
      <c r="BU13" s="408"/>
      <c r="BV13" s="406">
        <v>-343590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11.7</v>
      </c>
      <c r="CU13" s="404"/>
      <c r="CV13" s="404"/>
      <c r="CW13" s="404"/>
      <c r="CX13" s="404"/>
      <c r="CY13" s="404"/>
      <c r="CZ13" s="404"/>
      <c r="DA13" s="405"/>
      <c r="DB13" s="403">
        <v>11.7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45108</v>
      </c>
      <c r="S14" s="494"/>
      <c r="T14" s="494"/>
      <c r="U14" s="494"/>
      <c r="V14" s="495"/>
      <c r="W14" s="497"/>
      <c r="X14" s="395"/>
      <c r="Y14" s="395"/>
      <c r="Z14" s="395"/>
      <c r="AA14" s="395"/>
      <c r="AB14" s="396"/>
      <c r="AC14" s="486">
        <v>7.1</v>
      </c>
      <c r="AD14" s="487"/>
      <c r="AE14" s="487"/>
      <c r="AF14" s="487"/>
      <c r="AG14" s="488"/>
      <c r="AH14" s="486">
        <v>7.9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44514</v>
      </c>
      <c r="S15" s="494"/>
      <c r="T15" s="494"/>
      <c r="U15" s="494"/>
      <c r="V15" s="495"/>
      <c r="W15" s="496" t="s">
        <v>137</v>
      </c>
      <c r="X15" s="392"/>
      <c r="Y15" s="392"/>
      <c r="Z15" s="392"/>
      <c r="AA15" s="392"/>
      <c r="AB15" s="393"/>
      <c r="AC15" s="359">
        <v>5662</v>
      </c>
      <c r="AD15" s="360"/>
      <c r="AE15" s="360"/>
      <c r="AF15" s="360"/>
      <c r="AG15" s="361"/>
      <c r="AH15" s="359">
        <v>6274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5644228</v>
      </c>
      <c r="BO15" s="436"/>
      <c r="BP15" s="436"/>
      <c r="BQ15" s="436"/>
      <c r="BR15" s="436"/>
      <c r="BS15" s="436"/>
      <c r="BT15" s="436"/>
      <c r="BU15" s="437"/>
      <c r="BV15" s="435">
        <v>5529759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26.8</v>
      </c>
      <c r="AD16" s="487"/>
      <c r="AE16" s="487"/>
      <c r="AF16" s="487"/>
      <c r="AG16" s="488"/>
      <c r="AH16" s="486">
        <v>27.4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14058462</v>
      </c>
      <c r="BO16" s="407"/>
      <c r="BP16" s="407"/>
      <c r="BQ16" s="407"/>
      <c r="BR16" s="407"/>
      <c r="BS16" s="407"/>
      <c r="BT16" s="407"/>
      <c r="BU16" s="408"/>
      <c r="BV16" s="406">
        <v>14018714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13977</v>
      </c>
      <c r="AD17" s="360"/>
      <c r="AE17" s="360"/>
      <c r="AF17" s="360"/>
      <c r="AG17" s="361"/>
      <c r="AH17" s="359">
        <v>14819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7068062</v>
      </c>
      <c r="BO17" s="407"/>
      <c r="BP17" s="407"/>
      <c r="BQ17" s="407"/>
      <c r="BR17" s="407"/>
      <c r="BS17" s="407"/>
      <c r="BT17" s="407"/>
      <c r="BU17" s="408"/>
      <c r="BV17" s="406">
        <v>6910297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158.62</v>
      </c>
      <c r="M18" s="459"/>
      <c r="N18" s="459"/>
      <c r="O18" s="459"/>
      <c r="P18" s="459"/>
      <c r="Q18" s="459"/>
      <c r="R18" s="460"/>
      <c r="S18" s="460"/>
      <c r="T18" s="460"/>
      <c r="U18" s="460"/>
      <c r="V18" s="461"/>
      <c r="W18" s="477"/>
      <c r="X18" s="478"/>
      <c r="Y18" s="478"/>
      <c r="Z18" s="478"/>
      <c r="AA18" s="478"/>
      <c r="AB18" s="502"/>
      <c r="AC18" s="376">
        <v>66.099999999999994</v>
      </c>
      <c r="AD18" s="377"/>
      <c r="AE18" s="377"/>
      <c r="AF18" s="377"/>
      <c r="AG18" s="462"/>
      <c r="AH18" s="376">
        <v>64.7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15493772</v>
      </c>
      <c r="BO18" s="407"/>
      <c r="BP18" s="407"/>
      <c r="BQ18" s="407"/>
      <c r="BR18" s="407"/>
      <c r="BS18" s="407"/>
      <c r="BT18" s="407"/>
      <c r="BU18" s="408"/>
      <c r="BV18" s="406">
        <v>15435888</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296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19154922</v>
      </c>
      <c r="BO19" s="407"/>
      <c r="BP19" s="407"/>
      <c r="BQ19" s="407"/>
      <c r="BR19" s="407"/>
      <c r="BS19" s="407"/>
      <c r="BT19" s="407"/>
      <c r="BU19" s="408"/>
      <c r="BV19" s="406">
        <v>19267754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19445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15570008</v>
      </c>
      <c r="BO22" s="436"/>
      <c r="BP22" s="436"/>
      <c r="BQ22" s="436"/>
      <c r="BR22" s="436"/>
      <c r="BS22" s="436"/>
      <c r="BT22" s="436"/>
      <c r="BU22" s="437"/>
      <c r="BV22" s="435">
        <v>17479696</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9809303</v>
      </c>
      <c r="BO23" s="407"/>
      <c r="BP23" s="407"/>
      <c r="BQ23" s="407"/>
      <c r="BR23" s="407"/>
      <c r="BS23" s="407"/>
      <c r="BT23" s="407"/>
      <c r="BU23" s="408"/>
      <c r="BV23" s="406">
        <v>11014305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9000</v>
      </c>
      <c r="R24" s="360"/>
      <c r="S24" s="360"/>
      <c r="T24" s="360"/>
      <c r="U24" s="360"/>
      <c r="V24" s="361"/>
      <c r="W24" s="449"/>
      <c r="X24" s="386"/>
      <c r="Y24" s="387"/>
      <c r="Z24" s="362" t="s">
        <v>162</v>
      </c>
      <c r="AA24" s="363"/>
      <c r="AB24" s="363"/>
      <c r="AC24" s="363"/>
      <c r="AD24" s="363"/>
      <c r="AE24" s="363"/>
      <c r="AF24" s="363"/>
      <c r="AG24" s="364"/>
      <c r="AH24" s="359">
        <v>318</v>
      </c>
      <c r="AI24" s="360"/>
      <c r="AJ24" s="360"/>
      <c r="AK24" s="360"/>
      <c r="AL24" s="361"/>
      <c r="AM24" s="359">
        <v>1062756</v>
      </c>
      <c r="AN24" s="360"/>
      <c r="AO24" s="360"/>
      <c r="AP24" s="360"/>
      <c r="AQ24" s="360"/>
      <c r="AR24" s="361"/>
      <c r="AS24" s="359">
        <v>3342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11743404</v>
      </c>
      <c r="BO24" s="407"/>
      <c r="BP24" s="407"/>
      <c r="BQ24" s="407"/>
      <c r="BR24" s="407"/>
      <c r="BS24" s="407"/>
      <c r="BT24" s="407"/>
      <c r="BU24" s="408"/>
      <c r="BV24" s="406">
        <v>12997873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7100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6566100</v>
      </c>
      <c r="BO25" s="436"/>
      <c r="BP25" s="436"/>
      <c r="BQ25" s="436"/>
      <c r="BR25" s="436"/>
      <c r="BS25" s="436"/>
      <c r="BT25" s="436"/>
      <c r="BU25" s="437"/>
      <c r="BV25" s="435">
        <v>30109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6000</v>
      </c>
      <c r="R26" s="360"/>
      <c r="S26" s="360"/>
      <c r="T26" s="360"/>
      <c r="U26" s="360"/>
      <c r="V26" s="361"/>
      <c r="W26" s="449"/>
      <c r="X26" s="386"/>
      <c r="Y26" s="387"/>
      <c r="Z26" s="362" t="s">
        <v>168</v>
      </c>
      <c r="AA26" s="417"/>
      <c r="AB26" s="417"/>
      <c r="AC26" s="417"/>
      <c r="AD26" s="417"/>
      <c r="AE26" s="417"/>
      <c r="AF26" s="417"/>
      <c r="AG26" s="418"/>
      <c r="AH26" s="359">
        <v>6</v>
      </c>
      <c r="AI26" s="360"/>
      <c r="AJ26" s="360"/>
      <c r="AK26" s="360"/>
      <c r="AL26" s="361"/>
      <c r="AM26" s="359">
        <v>19956</v>
      </c>
      <c r="AN26" s="360"/>
      <c r="AO26" s="360"/>
      <c r="AP26" s="360"/>
      <c r="AQ26" s="360"/>
      <c r="AR26" s="361"/>
      <c r="AS26" s="359">
        <v>3326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5000</v>
      </c>
      <c r="R27" s="360"/>
      <c r="S27" s="360"/>
      <c r="T27" s="360"/>
      <c r="U27" s="360"/>
      <c r="V27" s="361"/>
      <c r="W27" s="449"/>
      <c r="X27" s="386"/>
      <c r="Y27" s="387"/>
      <c r="Z27" s="362" t="s">
        <v>171</v>
      </c>
      <c r="AA27" s="363"/>
      <c r="AB27" s="363"/>
      <c r="AC27" s="363"/>
      <c r="AD27" s="363"/>
      <c r="AE27" s="363"/>
      <c r="AF27" s="363"/>
      <c r="AG27" s="364"/>
      <c r="AH27" s="359">
        <v>28</v>
      </c>
      <c r="AI27" s="360"/>
      <c r="AJ27" s="360"/>
      <c r="AK27" s="360"/>
      <c r="AL27" s="361"/>
      <c r="AM27" s="359">
        <v>89814</v>
      </c>
      <c r="AN27" s="360"/>
      <c r="AO27" s="360"/>
      <c r="AP27" s="360"/>
      <c r="AQ27" s="360"/>
      <c r="AR27" s="361"/>
      <c r="AS27" s="359">
        <v>3208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4500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5360022</v>
      </c>
      <c r="BO28" s="436"/>
      <c r="BP28" s="436"/>
      <c r="BQ28" s="436"/>
      <c r="BR28" s="436"/>
      <c r="BS28" s="436"/>
      <c r="BT28" s="436"/>
      <c r="BU28" s="437"/>
      <c r="BV28" s="435">
        <v>6184932</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18</v>
      </c>
      <c r="M29" s="360"/>
      <c r="N29" s="360"/>
      <c r="O29" s="360"/>
      <c r="P29" s="361"/>
      <c r="Q29" s="359">
        <v>4100</v>
      </c>
      <c r="R29" s="360"/>
      <c r="S29" s="360"/>
      <c r="T29" s="360"/>
      <c r="U29" s="360"/>
      <c r="V29" s="361"/>
      <c r="W29" s="450"/>
      <c r="X29" s="451"/>
      <c r="Y29" s="452"/>
      <c r="Z29" s="362" t="s">
        <v>177</v>
      </c>
      <c r="AA29" s="363"/>
      <c r="AB29" s="363"/>
      <c r="AC29" s="363"/>
      <c r="AD29" s="363"/>
      <c r="AE29" s="363"/>
      <c r="AF29" s="363"/>
      <c r="AG29" s="364"/>
      <c r="AH29" s="359">
        <v>346</v>
      </c>
      <c r="AI29" s="360"/>
      <c r="AJ29" s="360"/>
      <c r="AK29" s="360"/>
      <c r="AL29" s="361"/>
      <c r="AM29" s="359">
        <v>1152570</v>
      </c>
      <c r="AN29" s="360"/>
      <c r="AO29" s="360"/>
      <c r="AP29" s="360"/>
      <c r="AQ29" s="360"/>
      <c r="AR29" s="361"/>
      <c r="AS29" s="359">
        <v>3331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126243</v>
      </c>
      <c r="BO29" s="407"/>
      <c r="BP29" s="407"/>
      <c r="BQ29" s="407"/>
      <c r="BR29" s="407"/>
      <c r="BS29" s="407"/>
      <c r="BT29" s="407"/>
      <c r="BU29" s="408"/>
      <c r="BV29" s="406">
        <v>35239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9347455</v>
      </c>
      <c r="BO30" s="441"/>
      <c r="BP30" s="441"/>
      <c r="BQ30" s="441"/>
      <c r="BR30" s="441"/>
      <c r="BS30" s="441"/>
      <c r="BT30" s="441"/>
      <c r="BU30" s="442"/>
      <c r="BV30" s="440">
        <v>9339423</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9</v>
      </c>
      <c r="AN34" s="354"/>
      <c r="AO34" s="355" t="str">
        <f>IF('各会計、関係団体の財政状況及び健全化判断比率'!B34="","",'各会計、関係団体の財政状況及び健全化判断比率'!B34)</f>
        <v>病院事業会計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IF('各会計、関係団体の財政状況及び健全化判断比率'!B36="","",'各会計、関係団体の財政状況及び健全化判断比率'!B36)</f>
        <v>観光事業特別会計</v>
      </c>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大川広域行政組合（一般会計）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22</v>
      </c>
      <c r="CP34" s="354"/>
      <c r="CQ34" s="355" t="str">
        <f>IF('各会計、関係団体の財政状況及び健全化判断比率'!BS7="","",'各会計、関係団体の財政状況及び健全化判断比率'!BS7)</f>
        <v>さぬき市土地開発公社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共通商品券発行事業特別会計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後期高齢者医療事業特別会計</v>
      </c>
      <c r="X35" s="355"/>
      <c r="Y35" s="355"/>
      <c r="Z35" s="355"/>
      <c r="AA35" s="355"/>
      <c r="AB35" s="355"/>
      <c r="AC35" s="355"/>
      <c r="AD35" s="355"/>
      <c r="AE35" s="355"/>
      <c r="AF35" s="355"/>
      <c r="AG35" s="355"/>
      <c r="AH35" s="355"/>
      <c r="AI35" s="355"/>
      <c r="AJ35" s="355"/>
      <c r="AK35" s="355"/>
      <c r="AL35" s="163"/>
      <c r="AM35" s="354">
        <f t="shared" ref="AM35:AM43" si="0">IF(AO35="","",AM34+1)</f>
        <v>10</v>
      </c>
      <c r="AN35" s="354"/>
      <c r="AO35" s="355" t="str">
        <f>IF('各会計、関係団体の財政状況及び健全化判断比率'!B35="","",'各会計、関係団体の財政状況及び健全化判断比率'!B35)</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大川広域行政組合（介護サービス事業）</v>
      </c>
      <c r="BZ35" s="355"/>
      <c r="CA35" s="355"/>
      <c r="CB35" s="355"/>
      <c r="CC35" s="355"/>
      <c r="CD35" s="355"/>
      <c r="CE35" s="355"/>
      <c r="CF35" s="355"/>
      <c r="CG35" s="355"/>
      <c r="CH35" s="355"/>
      <c r="CI35" s="355"/>
      <c r="CJ35" s="355"/>
      <c r="CK35" s="355"/>
      <c r="CL35" s="355"/>
      <c r="CM35" s="355"/>
      <c r="CN35" s="163"/>
      <c r="CO35" s="354">
        <f t="shared" ref="CO35:CO43" si="3">IF(CQ35="","",CO34+1)</f>
        <v>23</v>
      </c>
      <c r="CP35" s="354"/>
      <c r="CQ35" s="355" t="str">
        <f>IF('各会計、関係団体の財政状況及び健全化判断比率'!BS8="","",'各会計、関係団体の財政状況及び健全化判断比率'!BS8)</f>
        <v>（株）香川県東部流通センター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香川県東部清掃施設組合</v>
      </c>
      <c r="BZ36" s="355"/>
      <c r="CA36" s="355"/>
      <c r="CB36" s="355"/>
      <c r="CC36" s="355"/>
      <c r="CD36" s="355"/>
      <c r="CE36" s="355"/>
      <c r="CF36" s="355"/>
      <c r="CG36" s="355"/>
      <c r="CH36" s="355"/>
      <c r="CI36" s="355"/>
      <c r="CJ36" s="355"/>
      <c r="CK36" s="355"/>
      <c r="CL36" s="355"/>
      <c r="CM36" s="355"/>
      <c r="CN36" s="163"/>
      <c r="CO36" s="354">
        <f t="shared" si="3"/>
        <v>24</v>
      </c>
      <c r="CP36" s="354"/>
      <c r="CQ36" s="355" t="str">
        <f>IF('各会計、関係団体の財政状況及び健全化判断比率'!BS9="","",'各会計、関係団体の財政状況及び健全化判断比率'!BS9)</f>
        <v>（株）さぬき市SA公社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介護サービス事業特別会計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三木・長尾葬斎組合</v>
      </c>
      <c r="BZ37" s="355"/>
      <c r="CA37" s="355"/>
      <c r="CB37" s="355"/>
      <c r="CC37" s="355"/>
      <c r="CD37" s="355"/>
      <c r="CE37" s="355"/>
      <c r="CF37" s="355"/>
      <c r="CG37" s="355"/>
      <c r="CH37" s="355"/>
      <c r="CI37" s="355"/>
      <c r="CJ37" s="355"/>
      <c r="CK37" s="355"/>
      <c r="CL37" s="355"/>
      <c r="CM37" s="355"/>
      <c r="CN37" s="163"/>
      <c r="CO37" s="354">
        <f t="shared" si="3"/>
        <v>25</v>
      </c>
      <c r="CP37" s="354"/>
      <c r="CQ37" s="355" t="str">
        <f>IF('各会計、関係団体の財政状況及び健全化判断比率'!BS10="","",'各会計、関係団体の財政状況及び健全化判断比率'!BS10)</f>
        <v>（公財）エレキテル尾崎財団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多和診療所事業特別会計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香川県市町総合事務組合</v>
      </c>
      <c r="BZ38" s="355"/>
      <c r="CA38" s="355"/>
      <c r="CB38" s="355"/>
      <c r="CC38" s="355"/>
      <c r="CD38" s="355"/>
      <c r="CE38" s="355"/>
      <c r="CF38" s="355"/>
      <c r="CG38" s="355"/>
      <c r="CH38" s="355"/>
      <c r="CI38" s="355"/>
      <c r="CJ38" s="355"/>
      <c r="CK38" s="355"/>
      <c r="CL38" s="355"/>
      <c r="CM38" s="355"/>
      <c r="CN38" s="163"/>
      <c r="CO38" s="354">
        <f t="shared" si="3"/>
        <v>26</v>
      </c>
      <c r="CP38" s="354"/>
      <c r="CQ38" s="355" t="str">
        <f>IF('各会計、関係団体の財政状況及び健全化判断比率'!BS11="","",'各会計、関係団体の財政状況及び健全化判断比率'!BS11)</f>
        <v>（公財）志度町体育振興会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f t="shared" si="4"/>
        <v>8</v>
      </c>
      <c r="V39" s="354"/>
      <c r="W39" s="355" t="str">
        <f>IF('各会計、関係団体の財政状況及び健全化判断比率'!B33="","",'各会計、関係団体の財政状況及び健全化判断比率'!B33)</f>
        <v>津田診療所事業特別会計</v>
      </c>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香川県後期高齢者医療広域連合（一般会計）</v>
      </c>
      <c r="BZ39" s="355"/>
      <c r="CA39" s="355"/>
      <c r="CB39" s="355"/>
      <c r="CC39" s="355"/>
      <c r="CD39" s="355"/>
      <c r="CE39" s="355"/>
      <c r="CF39" s="355"/>
      <c r="CG39" s="355"/>
      <c r="CH39" s="355"/>
      <c r="CI39" s="355"/>
      <c r="CJ39" s="355"/>
      <c r="CK39" s="355"/>
      <c r="CL39" s="355"/>
      <c r="CM39" s="355"/>
      <c r="CN39" s="163"/>
      <c r="CO39" s="354">
        <f t="shared" si="3"/>
        <v>27</v>
      </c>
      <c r="CP39" s="354"/>
      <c r="CQ39" s="355" t="str">
        <f>IF('各会計、関係団体の財政状況及び健全化判断比率'!BS12="","",'各会計、関係団体の財政状況及び健全化判断比率'!BS12)</f>
        <v>（公財）さぬき市文化振興財団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18</v>
      </c>
      <c r="BX40" s="354"/>
      <c r="BY40" s="355" t="str">
        <f>IF('各会計、関係団体の財政状況及び健全化判断比率'!B74="","",'各会計、関係団体の財政状況及び健全化判断比率'!B74)</f>
        <v>香川県後期高齢者医療広域連合（後期高齢者医療事業）</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19</v>
      </c>
      <c r="BX41" s="354"/>
      <c r="BY41" s="355" t="str">
        <f>IF('各会計、関係団体の財政状況及び健全化判断比率'!B75="","",'各会計、関係団体の財政状況及び健全化判断比率'!B75)</f>
        <v>さぬき市・三木町山林組合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20</v>
      </c>
      <c r="BX42" s="354"/>
      <c r="BY42" s="355" t="str">
        <f>IF('各会計、関係団体の財政状況及び健全化判断比率'!B76="","",'各会計、関係団体の財政状況及び健全化判断比率'!B76)</f>
        <v>東かがわ市外一市一町組合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21</v>
      </c>
      <c r="BX43" s="354"/>
      <c r="BY43" s="355" t="str">
        <f>IF('各会計、関係団体の財政状況及び健全化判断比率'!B77="","",'各会計、関係団体の財政状況及び健全化判断比率'!B77)</f>
        <v>香川県広域水道企業団（水道事業）</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JKXeCQr2oRCCDNekBQlxTgSXWzyZrTA0h4ETGFh3Or7U/sFVKq8dR0p8PB0v1cPG5zA6qAZ8IhxzYC7NF0aWYA==" saltValue="SR1Da60V89ShZiUtmi2T8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539</v>
      </c>
      <c r="D34" s="1136"/>
      <c r="E34" s="1137"/>
      <c r="F34" s="32">
        <v>6.54</v>
      </c>
      <c r="G34" s="33">
        <v>10.75</v>
      </c>
      <c r="H34" s="33">
        <v>14.21</v>
      </c>
      <c r="I34" s="33">
        <v>9.25</v>
      </c>
      <c r="J34" s="34">
        <v>4.3099999999999996</v>
      </c>
      <c r="K34" s="22"/>
      <c r="L34" s="22"/>
      <c r="M34" s="22"/>
      <c r="N34" s="22"/>
      <c r="O34" s="22"/>
      <c r="P34" s="22"/>
    </row>
    <row r="35" spans="1:16" ht="39" customHeight="1" x14ac:dyDescent="0.15">
      <c r="A35" s="22"/>
      <c r="B35" s="35"/>
      <c r="C35" s="1132" t="s">
        <v>540</v>
      </c>
      <c r="D35" s="1132"/>
      <c r="E35" s="1133"/>
      <c r="F35" s="36">
        <v>4.95</v>
      </c>
      <c r="G35" s="37">
        <v>7.45</v>
      </c>
      <c r="H35" s="37">
        <v>4.6399999999999997</v>
      </c>
      <c r="I35" s="37">
        <v>3.25</v>
      </c>
      <c r="J35" s="38">
        <v>2.79</v>
      </c>
      <c r="K35" s="22"/>
      <c r="L35" s="22"/>
      <c r="M35" s="22"/>
      <c r="N35" s="22"/>
      <c r="O35" s="22"/>
      <c r="P35" s="22"/>
    </row>
    <row r="36" spans="1:16" ht="39" customHeight="1" x14ac:dyDescent="0.15">
      <c r="A36" s="22"/>
      <c r="B36" s="35"/>
      <c r="C36" s="1132" t="s">
        <v>541</v>
      </c>
      <c r="D36" s="1132"/>
      <c r="E36" s="1133"/>
      <c r="F36" s="36">
        <v>1.42</v>
      </c>
      <c r="G36" s="37">
        <v>1.39</v>
      </c>
      <c r="H36" s="37">
        <v>1.26</v>
      </c>
      <c r="I36" s="37">
        <v>0.57999999999999996</v>
      </c>
      <c r="J36" s="38">
        <v>1</v>
      </c>
      <c r="K36" s="22"/>
      <c r="L36" s="22"/>
      <c r="M36" s="22"/>
      <c r="N36" s="22"/>
      <c r="O36" s="22"/>
      <c r="P36" s="22"/>
    </row>
    <row r="37" spans="1:16" ht="39" customHeight="1" x14ac:dyDescent="0.15">
      <c r="A37" s="22"/>
      <c r="B37" s="35"/>
      <c r="C37" s="1132" t="s">
        <v>542</v>
      </c>
      <c r="D37" s="1132"/>
      <c r="E37" s="1133"/>
      <c r="F37" s="36">
        <v>0.37</v>
      </c>
      <c r="G37" s="37">
        <v>0.85</v>
      </c>
      <c r="H37" s="37">
        <v>1.6</v>
      </c>
      <c r="I37" s="37">
        <v>1.68</v>
      </c>
      <c r="J37" s="38">
        <v>0.89</v>
      </c>
      <c r="K37" s="22"/>
      <c r="L37" s="22"/>
      <c r="M37" s="22"/>
      <c r="N37" s="22"/>
      <c r="O37" s="22"/>
      <c r="P37" s="22"/>
    </row>
    <row r="38" spans="1:16" ht="39" customHeight="1" x14ac:dyDescent="0.15">
      <c r="A38" s="22"/>
      <c r="B38" s="35"/>
      <c r="C38" s="1132" t="s">
        <v>543</v>
      </c>
      <c r="D38" s="1132"/>
      <c r="E38" s="1133"/>
      <c r="F38" s="36">
        <v>0.39</v>
      </c>
      <c r="G38" s="37">
        <v>0.88</v>
      </c>
      <c r="H38" s="37">
        <v>1.32</v>
      </c>
      <c r="I38" s="37">
        <v>0.32</v>
      </c>
      <c r="J38" s="38">
        <v>0.75</v>
      </c>
      <c r="K38" s="22"/>
      <c r="L38" s="22"/>
      <c r="M38" s="22"/>
      <c r="N38" s="22"/>
      <c r="O38" s="22"/>
      <c r="P38" s="22"/>
    </row>
    <row r="39" spans="1:16" ht="39" customHeight="1" x14ac:dyDescent="0.15">
      <c r="A39" s="22"/>
      <c r="B39" s="35"/>
      <c r="C39" s="1132" t="s">
        <v>544</v>
      </c>
      <c r="D39" s="1132"/>
      <c r="E39" s="1133"/>
      <c r="F39" s="36">
        <v>0.14000000000000001</v>
      </c>
      <c r="G39" s="37">
        <v>0.14000000000000001</v>
      </c>
      <c r="H39" s="37">
        <v>0.16</v>
      </c>
      <c r="I39" s="37">
        <v>0.16</v>
      </c>
      <c r="J39" s="38">
        <v>0.16</v>
      </c>
      <c r="K39" s="22"/>
      <c r="L39" s="22"/>
      <c r="M39" s="22"/>
      <c r="N39" s="22"/>
      <c r="O39" s="22"/>
      <c r="P39" s="22"/>
    </row>
    <row r="40" spans="1:16" ht="39" customHeight="1" x14ac:dyDescent="0.15">
      <c r="A40" s="22"/>
      <c r="B40" s="35"/>
      <c r="C40" s="1132" t="s">
        <v>545</v>
      </c>
      <c r="D40" s="1132"/>
      <c r="E40" s="1133"/>
      <c r="F40" s="36">
        <v>0.1</v>
      </c>
      <c r="G40" s="37">
        <v>0.13</v>
      </c>
      <c r="H40" s="37">
        <v>0.13</v>
      </c>
      <c r="I40" s="37">
        <v>0.12</v>
      </c>
      <c r="J40" s="38">
        <v>0.13</v>
      </c>
      <c r="K40" s="22"/>
      <c r="L40" s="22"/>
      <c r="M40" s="22"/>
      <c r="N40" s="22"/>
      <c r="O40" s="22"/>
      <c r="P40" s="22"/>
    </row>
    <row r="41" spans="1:16" ht="39" customHeight="1" x14ac:dyDescent="0.15">
      <c r="A41" s="22"/>
      <c r="B41" s="35"/>
      <c r="C41" s="1132" t="s">
        <v>546</v>
      </c>
      <c r="D41" s="1132"/>
      <c r="E41" s="1133"/>
      <c r="F41" s="36">
        <v>0</v>
      </c>
      <c r="G41" s="37">
        <v>0.2</v>
      </c>
      <c r="H41" s="37">
        <v>0.14000000000000001</v>
      </c>
      <c r="I41" s="37">
        <v>0.09</v>
      </c>
      <c r="J41" s="38">
        <v>0.02</v>
      </c>
      <c r="K41" s="22"/>
      <c r="L41" s="22"/>
      <c r="M41" s="22"/>
      <c r="N41" s="22"/>
      <c r="O41" s="22"/>
      <c r="P41" s="22"/>
    </row>
    <row r="42" spans="1:16" ht="39" customHeight="1" x14ac:dyDescent="0.15">
      <c r="A42" s="22"/>
      <c r="B42" s="39"/>
      <c r="C42" s="1132" t="s">
        <v>547</v>
      </c>
      <c r="D42" s="1132"/>
      <c r="E42" s="1133"/>
      <c r="F42" s="36" t="s">
        <v>506</v>
      </c>
      <c r="G42" s="37" t="s">
        <v>506</v>
      </c>
      <c r="H42" s="37" t="s">
        <v>506</v>
      </c>
      <c r="I42" s="37" t="s">
        <v>506</v>
      </c>
      <c r="J42" s="38" t="s">
        <v>506</v>
      </c>
      <c r="K42" s="22"/>
      <c r="L42" s="22"/>
      <c r="M42" s="22"/>
      <c r="N42" s="22"/>
      <c r="O42" s="22"/>
      <c r="P42" s="22"/>
    </row>
    <row r="43" spans="1:16" ht="39" customHeight="1" thickBot="1" x14ac:dyDescent="0.2">
      <c r="A43" s="22"/>
      <c r="B43" s="40"/>
      <c r="C43" s="1134" t="s">
        <v>548</v>
      </c>
      <c r="D43" s="1134"/>
      <c r="E43" s="1135"/>
      <c r="F43" s="41">
        <v>0.57999999999999996</v>
      </c>
      <c r="G43" s="42">
        <v>0.06</v>
      </c>
      <c r="H43" s="42">
        <v>7.0000000000000007E-2</v>
      </c>
      <c r="I43" s="42">
        <v>0.01</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sheetData>
  <sheetProtection algorithmName="SHA-512" hashValue="vJ3bfwdRfroh9akwz1qP2iheEKEyv5SYHy9KdQfUChGtjWAY500kVgAdlrWd8dSeUaR2vV1bJLEIVdz2aklXIw==" saltValue="OUAYf2oFcjisa7WzvvkU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3566</v>
      </c>
      <c r="L45" s="58">
        <v>3632</v>
      </c>
      <c r="M45" s="58">
        <v>3624</v>
      </c>
      <c r="N45" s="58">
        <v>3534</v>
      </c>
      <c r="O45" s="59">
        <v>3358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506</v>
      </c>
      <c r="L46" s="62" t="s">
        <v>506</v>
      </c>
      <c r="M46" s="62" t="s">
        <v>506</v>
      </c>
      <c r="N46" s="62" t="s">
        <v>506</v>
      </c>
      <c r="O46" s="63" t="s">
        <v>506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506</v>
      </c>
      <c r="L47" s="62" t="s">
        <v>506</v>
      </c>
      <c r="M47" s="62" t="s">
        <v>506</v>
      </c>
      <c r="N47" s="62" t="s">
        <v>506</v>
      </c>
      <c r="O47" s="63" t="s">
        <v>506</v>
      </c>
      <c r="P47" s="46"/>
      <c r="Q47" s="46"/>
      <c r="R47" s="46"/>
      <c r="S47" s="46"/>
      <c r="T47" s="46"/>
      <c r="U47" s="46"/>
    </row>
    <row r="48" spans="1:21" ht="30.75" customHeight="1" x14ac:dyDescent="0.15">
      <c r="A48" s="46"/>
      <c r="B48" s="1163"/>
      <c r="C48" s="1164"/>
      <c r="D48" s="60"/>
      <c r="E48" s="1140" t="s">
        <v>13</v>
      </c>
      <c r="F48" s="1140"/>
      <c r="G48" s="1140"/>
      <c r="H48" s="1140"/>
      <c r="I48" s="1140"/>
      <c r="J48" s="1141"/>
      <c r="K48" s="61">
        <v>1014</v>
      </c>
      <c r="L48" s="62">
        <v>1031</v>
      </c>
      <c r="M48" s="62">
        <v>944</v>
      </c>
      <c r="N48" s="62">
        <v>914</v>
      </c>
      <c r="O48" s="63">
        <v>878</v>
      </c>
      <c r="P48" s="46"/>
      <c r="Q48" s="46"/>
      <c r="R48" s="46"/>
      <c r="S48" s="46"/>
      <c r="T48" s="46"/>
      <c r="U48" s="46"/>
    </row>
    <row r="49" spans="1:21" ht="30.75" customHeight="1" x14ac:dyDescent="0.15">
      <c r="A49" s="46"/>
      <c r="B49" s="1163"/>
      <c r="C49" s="1164"/>
      <c r="D49" s="60"/>
      <c r="E49" s="1140" t="s">
        <v>14</v>
      </c>
      <c r="F49" s="1140"/>
      <c r="G49" s="1140"/>
      <c r="H49" s="1140"/>
      <c r="I49" s="1140"/>
      <c r="J49" s="1141"/>
      <c r="K49" s="61">
        <v>72</v>
      </c>
      <c r="L49" s="62">
        <v>98</v>
      </c>
      <c r="M49" s="62">
        <v>97</v>
      </c>
      <c r="N49" s="62">
        <v>106</v>
      </c>
      <c r="O49" s="63">
        <v>102</v>
      </c>
      <c r="P49" s="46"/>
      <c r="Q49" s="46"/>
      <c r="R49" s="46"/>
      <c r="S49" s="46"/>
      <c r="T49" s="46"/>
      <c r="U49" s="46"/>
    </row>
    <row r="50" spans="1:21" ht="30.75" customHeight="1" x14ac:dyDescent="0.15">
      <c r="A50" s="46"/>
      <c r="B50" s="1163"/>
      <c r="C50" s="1164"/>
      <c r="D50" s="60"/>
      <c r="E50" s="1140" t="s">
        <v>15</v>
      </c>
      <c r="F50" s="1140"/>
      <c r="G50" s="1140"/>
      <c r="H50" s="1140"/>
      <c r="I50" s="1140"/>
      <c r="J50" s="1141"/>
      <c r="K50" s="61">
        <v>3</v>
      </c>
      <c r="L50" s="62" t="s">
        <v>506</v>
      </c>
      <c r="M50" s="62" t="s">
        <v>506</v>
      </c>
      <c r="N50" s="62" t="s">
        <v>506</v>
      </c>
      <c r="O50" s="63" t="s">
        <v>506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506</v>
      </c>
      <c r="L51" s="62" t="s">
        <v>506</v>
      </c>
      <c r="M51" s="62" t="s">
        <v>506</v>
      </c>
      <c r="N51" s="62" t="s">
        <v>506</v>
      </c>
      <c r="O51" s="63" t="s">
        <v>506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3306</v>
      </c>
      <c r="L52" s="62">
        <v>3281</v>
      </c>
      <c r="M52" s="62">
        <v>3176</v>
      </c>
      <c r="N52" s="62">
        <v>3108</v>
      </c>
      <c r="O52" s="63">
        <v>2872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1349</v>
      </c>
      <c r="L53" s="67">
        <v>1480</v>
      </c>
      <c r="M53" s="67">
        <v>1489</v>
      </c>
      <c r="N53" s="67">
        <v>1446</v>
      </c>
      <c r="O53" s="68">
        <v>1466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WkbcBFDR3qPnGwdgwjADMa7YMHPNNHzNNrjqZlfGuA1TIdInGUhQDRcz+XuR0Nz/SQBtvKoiOW5wd4Ed/9qzQ==" saltValue="/6tXEMSv6ZO//LObrnHDB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81" t="s">
        <v>30</v>
      </c>
      <c r="C41" s="1182"/>
      <c r="D41" s="103"/>
      <c r="E41" s="1183" t="s">
        <v>31</v>
      </c>
      <c r="F41" s="1183"/>
      <c r="G41" s="1183"/>
      <c r="H41" s="1184"/>
      <c r="I41" s="330">
        <v>22923</v>
      </c>
      <c r="J41" s="331">
        <v>21229</v>
      </c>
      <c r="K41" s="331">
        <v>19045</v>
      </c>
      <c r="L41" s="331">
        <v>17480</v>
      </c>
      <c r="M41" s="332">
        <v>15570</v>
      </c>
    </row>
    <row r="42" spans="2:13" ht="27.75" customHeight="1" x14ac:dyDescent="0.15">
      <c r="B42" s="1171"/>
      <c r="C42" s="1172"/>
      <c r="D42" s="104"/>
      <c r="E42" s="1175" t="s">
        <v>32</v>
      </c>
      <c r="F42" s="1175"/>
      <c r="G42" s="1175"/>
      <c r="H42" s="1176"/>
      <c r="I42" s="333">
        <v>4</v>
      </c>
      <c r="J42" s="334">
        <v>1</v>
      </c>
      <c r="K42" s="334" t="s">
        <v>506</v>
      </c>
      <c r="L42" s="334" t="s">
        <v>506</v>
      </c>
      <c r="M42" s="335">
        <v>2890</v>
      </c>
    </row>
    <row r="43" spans="2:13" ht="27.75" customHeight="1" x14ac:dyDescent="0.15">
      <c r="B43" s="1171"/>
      <c r="C43" s="1172"/>
      <c r="D43" s="104"/>
      <c r="E43" s="1175" t="s">
        <v>33</v>
      </c>
      <c r="F43" s="1175"/>
      <c r="G43" s="1175"/>
      <c r="H43" s="1176"/>
      <c r="I43" s="333">
        <v>9259</v>
      </c>
      <c r="J43" s="334">
        <v>7434</v>
      </c>
      <c r="K43" s="334">
        <v>5901</v>
      </c>
      <c r="L43" s="334">
        <v>5373</v>
      </c>
      <c r="M43" s="335">
        <v>4881</v>
      </c>
    </row>
    <row r="44" spans="2:13" ht="27.75" customHeight="1" x14ac:dyDescent="0.15">
      <c r="B44" s="1171"/>
      <c r="C44" s="1172"/>
      <c r="D44" s="104"/>
      <c r="E44" s="1175" t="s">
        <v>34</v>
      </c>
      <c r="F44" s="1175"/>
      <c r="G44" s="1175"/>
      <c r="H44" s="1176"/>
      <c r="I44" s="333">
        <v>515</v>
      </c>
      <c r="J44" s="334">
        <v>429</v>
      </c>
      <c r="K44" s="334">
        <v>333</v>
      </c>
      <c r="L44" s="334">
        <v>227</v>
      </c>
      <c r="M44" s="335">
        <v>73</v>
      </c>
    </row>
    <row r="45" spans="2:13" ht="27.75" customHeight="1" x14ac:dyDescent="0.15">
      <c r="B45" s="1171"/>
      <c r="C45" s="1172"/>
      <c r="D45" s="104"/>
      <c r="E45" s="1175" t="s">
        <v>35</v>
      </c>
      <c r="F45" s="1175"/>
      <c r="G45" s="1175"/>
      <c r="H45" s="1176"/>
      <c r="I45" s="333">
        <v>1852</v>
      </c>
      <c r="J45" s="334">
        <v>1941</v>
      </c>
      <c r="K45" s="334">
        <v>1907</v>
      </c>
      <c r="L45" s="334">
        <v>1923</v>
      </c>
      <c r="M45" s="335">
        <v>2094</v>
      </c>
    </row>
    <row r="46" spans="2:13" ht="27.75" customHeight="1" x14ac:dyDescent="0.15">
      <c r="B46" s="1171"/>
      <c r="C46" s="1172"/>
      <c r="D46" s="105"/>
      <c r="E46" s="1175" t="s">
        <v>36</v>
      </c>
      <c r="F46" s="1175"/>
      <c r="G46" s="1175"/>
      <c r="H46" s="1176"/>
      <c r="I46" s="333">
        <v>499</v>
      </c>
      <c r="J46" s="334">
        <v>389</v>
      </c>
      <c r="K46" s="334">
        <v>388</v>
      </c>
      <c r="L46" s="334">
        <v>151</v>
      </c>
      <c r="M46" s="335">
        <v>151</v>
      </c>
    </row>
    <row r="47" spans="2:13" ht="27.75" customHeight="1" x14ac:dyDescent="0.15">
      <c r="B47" s="1171"/>
      <c r="C47" s="1172"/>
      <c r="D47" s="106"/>
      <c r="E47" s="1185" t="s">
        <v>37</v>
      </c>
      <c r="F47" s="1186"/>
      <c r="G47" s="1186"/>
      <c r="H47" s="1187"/>
      <c r="I47" s="333" t="s">
        <v>506</v>
      </c>
      <c r="J47" s="334" t="s">
        <v>506</v>
      </c>
      <c r="K47" s="334" t="s">
        <v>506</v>
      </c>
      <c r="L47" s="334" t="s">
        <v>506</v>
      </c>
      <c r="M47" s="335" t="s">
        <v>506</v>
      </c>
    </row>
    <row r="48" spans="2:13" ht="27.75" customHeight="1" x14ac:dyDescent="0.15">
      <c r="B48" s="1171"/>
      <c r="C48" s="1172"/>
      <c r="D48" s="104"/>
      <c r="E48" s="1175" t="s">
        <v>38</v>
      </c>
      <c r="F48" s="1175"/>
      <c r="G48" s="1175"/>
      <c r="H48" s="1176"/>
      <c r="I48" s="333" t="s">
        <v>506</v>
      </c>
      <c r="J48" s="334" t="s">
        <v>506</v>
      </c>
      <c r="K48" s="334" t="s">
        <v>506</v>
      </c>
      <c r="L48" s="334" t="s">
        <v>506</v>
      </c>
      <c r="M48" s="335" t="s">
        <v>506</v>
      </c>
    </row>
    <row r="49" spans="2:13" ht="27.75" customHeight="1" x14ac:dyDescent="0.15">
      <c r="B49" s="1173"/>
      <c r="C49" s="1174"/>
      <c r="D49" s="104"/>
      <c r="E49" s="1175" t="s">
        <v>39</v>
      </c>
      <c r="F49" s="1175"/>
      <c r="G49" s="1175"/>
      <c r="H49" s="1176"/>
      <c r="I49" s="333" t="s">
        <v>506</v>
      </c>
      <c r="J49" s="334" t="s">
        <v>506</v>
      </c>
      <c r="K49" s="334" t="s">
        <v>506</v>
      </c>
      <c r="L49" s="334" t="s">
        <v>506</v>
      </c>
      <c r="M49" s="335" t="s">
        <v>506</v>
      </c>
    </row>
    <row r="50" spans="2:13" ht="27.75" customHeight="1" x14ac:dyDescent="0.15">
      <c r="B50" s="1169" t="s">
        <v>40</v>
      </c>
      <c r="C50" s="1170"/>
      <c r="D50" s="107"/>
      <c r="E50" s="1175" t="s">
        <v>41</v>
      </c>
      <c r="F50" s="1175"/>
      <c r="G50" s="1175"/>
      <c r="H50" s="1176"/>
      <c r="I50" s="333">
        <v>14058</v>
      </c>
      <c r="J50" s="334">
        <v>14732</v>
      </c>
      <c r="K50" s="334">
        <v>14870</v>
      </c>
      <c r="L50" s="334">
        <v>14798</v>
      </c>
      <c r="M50" s="335">
        <v>14172</v>
      </c>
    </row>
    <row r="51" spans="2:13" ht="27.75" customHeight="1" x14ac:dyDescent="0.15">
      <c r="B51" s="1171"/>
      <c r="C51" s="1172"/>
      <c r="D51" s="104"/>
      <c r="E51" s="1175" t="s">
        <v>42</v>
      </c>
      <c r="F51" s="1175"/>
      <c r="G51" s="1175"/>
      <c r="H51" s="1176"/>
      <c r="I51" s="333">
        <v>228</v>
      </c>
      <c r="J51" s="334">
        <v>205</v>
      </c>
      <c r="K51" s="334">
        <v>206</v>
      </c>
      <c r="L51" s="334">
        <v>195</v>
      </c>
      <c r="M51" s="335">
        <v>179</v>
      </c>
    </row>
    <row r="52" spans="2:13" ht="27.75" customHeight="1" x14ac:dyDescent="0.15">
      <c r="B52" s="1173"/>
      <c r="C52" s="1174"/>
      <c r="D52" s="104"/>
      <c r="E52" s="1175" t="s">
        <v>43</v>
      </c>
      <c r="F52" s="1175"/>
      <c r="G52" s="1175"/>
      <c r="H52" s="1176"/>
      <c r="I52" s="333">
        <v>27852</v>
      </c>
      <c r="J52" s="334">
        <v>25892</v>
      </c>
      <c r="K52" s="334">
        <v>24087</v>
      </c>
      <c r="L52" s="334">
        <v>22371</v>
      </c>
      <c r="M52" s="335">
        <v>20520</v>
      </c>
    </row>
    <row r="53" spans="2:13" ht="27.75" customHeight="1" thickBot="1" x14ac:dyDescent="0.2">
      <c r="B53" s="1177" t="s">
        <v>19</v>
      </c>
      <c r="C53" s="1178"/>
      <c r="D53" s="108"/>
      <c r="E53" s="1179" t="s">
        <v>44</v>
      </c>
      <c r="F53" s="1179"/>
      <c r="G53" s="1179"/>
      <c r="H53" s="1180"/>
      <c r="I53" s="336">
        <v>-7085</v>
      </c>
      <c r="J53" s="337">
        <v>-9406</v>
      </c>
      <c r="K53" s="337">
        <v>-11588</v>
      </c>
      <c r="L53" s="337">
        <v>-12210</v>
      </c>
      <c r="M53" s="338">
        <v>-9212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JmO6qUM0UEForN9jXpTV65W8SQ4+7KqabI0DTZDcwKut4ysEuisg+k3EK7kLedJt4zZOY8QcLQoFDn2F+9iLQ==" saltValue="E4ZTE0q8cezQcCJmFhFY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6305</v>
      </c>
      <c r="G55" s="339">
        <v>6185</v>
      </c>
      <c r="H55" s="340">
        <v>5360</v>
      </c>
    </row>
    <row r="56" spans="2:8" ht="52.5" customHeight="1" x14ac:dyDescent="0.15">
      <c r="B56" s="120"/>
      <c r="C56" s="1198" t="s">
        <v>47</v>
      </c>
      <c r="D56" s="1198"/>
      <c r="E56" s="1199"/>
      <c r="F56" s="341">
        <v>35</v>
      </c>
      <c r="G56" s="341">
        <v>35</v>
      </c>
      <c r="H56" s="342">
        <v>126</v>
      </c>
    </row>
    <row r="57" spans="2:8" ht="53.25" customHeight="1" x14ac:dyDescent="0.15">
      <c r="B57" s="120"/>
      <c r="C57" s="1200" t="s">
        <v>48</v>
      </c>
      <c r="D57" s="1200"/>
      <c r="E57" s="1201"/>
      <c r="F57" s="343">
        <v>10358</v>
      </c>
      <c r="G57" s="343">
        <v>9339</v>
      </c>
      <c r="H57" s="344">
        <v>9347</v>
      </c>
    </row>
    <row r="58" spans="2:8" ht="45.75" customHeight="1" x14ac:dyDescent="0.15">
      <c r="B58" s="121"/>
      <c r="C58" s="1188" t="s">
        <v>572</v>
      </c>
      <c r="D58" s="1189"/>
      <c r="E58" s="1190"/>
      <c r="F58" s="345">
        <v>1440</v>
      </c>
      <c r="G58" s="345">
        <v>1979</v>
      </c>
      <c r="H58" s="346">
        <v>2433</v>
      </c>
    </row>
    <row r="59" spans="2:8" ht="45.75" customHeight="1" x14ac:dyDescent="0.15">
      <c r="B59" s="121"/>
      <c r="C59" s="1188" t="s">
        <v>573</v>
      </c>
      <c r="D59" s="1189"/>
      <c r="E59" s="1190"/>
      <c r="F59" s="345">
        <v>2937</v>
      </c>
      <c r="G59" s="345">
        <v>1976</v>
      </c>
      <c r="H59" s="346">
        <v>1939</v>
      </c>
    </row>
    <row r="60" spans="2:8" ht="45.75" customHeight="1" x14ac:dyDescent="0.15">
      <c r="B60" s="121"/>
      <c r="C60" s="1188" t="s">
        <v>574</v>
      </c>
      <c r="D60" s="1189"/>
      <c r="E60" s="1190"/>
      <c r="F60" s="345">
        <v>1627</v>
      </c>
      <c r="G60" s="345">
        <v>1605</v>
      </c>
      <c r="H60" s="346">
        <v>1533</v>
      </c>
    </row>
    <row r="61" spans="2:8" ht="45.75" customHeight="1" x14ac:dyDescent="0.15">
      <c r="B61" s="121"/>
      <c r="C61" s="1188" t="s">
        <v>575</v>
      </c>
      <c r="D61" s="1189"/>
      <c r="E61" s="1190"/>
      <c r="F61" s="345">
        <v>1449</v>
      </c>
      <c r="G61" s="345">
        <v>1450</v>
      </c>
      <c r="H61" s="346">
        <v>1450</v>
      </c>
    </row>
    <row r="62" spans="2:8" ht="45.75" customHeight="1" thickBot="1" x14ac:dyDescent="0.2">
      <c r="B62" s="122"/>
      <c r="C62" s="1191" t="s">
        <v>576</v>
      </c>
      <c r="D62" s="1192"/>
      <c r="E62" s="1193"/>
      <c r="F62" s="347">
        <v>1768</v>
      </c>
      <c r="G62" s="347">
        <v>1423</v>
      </c>
      <c r="H62" s="348">
        <v>1164</v>
      </c>
    </row>
    <row r="63" spans="2:8" ht="52.5" customHeight="1" thickBot="1" x14ac:dyDescent="0.2">
      <c r="B63" s="123"/>
      <c r="C63" s="1194" t="s">
        <v>49</v>
      </c>
      <c r="D63" s="1194"/>
      <c r="E63" s="1195"/>
      <c r="F63" s="349">
        <v>16698</v>
      </c>
      <c r="G63" s="349">
        <v>15560</v>
      </c>
      <c r="H63" s="350">
        <v>14834</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1tJM+dp7DENHVcu6rhTULoOnWGWTULtRCwWiPl4VnUB/VEHcLkesagzSSFHiWUmNgs50ZHMdti7NVyyrdCiftQ==" saltValue="bZ+W2pjsEBOf1OH28qa+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53675</v>
      </c>
      <c r="E3" s="142"/>
      <c r="F3" s="143">
        <v>76347</v>
      </c>
      <c r="G3" s="144"/>
      <c r="H3" s="145"/>
    </row>
    <row r="4" spans="1:8" x14ac:dyDescent="0.15">
      <c r="A4" s="146"/>
      <c r="B4" s="147"/>
      <c r="C4" s="148"/>
      <c r="D4" s="149">
        <v>36910</v>
      </c>
      <c r="E4" s="150"/>
      <c r="F4" s="151">
        <v>41762</v>
      </c>
      <c r="G4" s="152"/>
      <c r="H4" s="153"/>
    </row>
    <row r="5" spans="1:8" x14ac:dyDescent="0.15">
      <c r="A5" s="134" t="s">
        <v>524</v>
      </c>
      <c r="B5" s="139"/>
      <c r="C5" s="140"/>
      <c r="D5" s="141">
        <v>53003</v>
      </c>
      <c r="E5" s="142"/>
      <c r="F5" s="143">
        <v>71279</v>
      </c>
      <c r="G5" s="144"/>
      <c r="H5" s="145"/>
    </row>
    <row r="6" spans="1:8" x14ac:dyDescent="0.15">
      <c r="A6" s="146"/>
      <c r="B6" s="147"/>
      <c r="C6" s="148"/>
      <c r="D6" s="149">
        <v>34874</v>
      </c>
      <c r="E6" s="150"/>
      <c r="F6" s="151">
        <v>36731</v>
      </c>
      <c r="G6" s="152"/>
      <c r="H6" s="153"/>
    </row>
    <row r="7" spans="1:8" x14ac:dyDescent="0.15">
      <c r="A7" s="134" t="s">
        <v>525</v>
      </c>
      <c r="B7" s="139"/>
      <c r="C7" s="140"/>
      <c r="D7" s="141">
        <v>51899</v>
      </c>
      <c r="E7" s="142"/>
      <c r="F7" s="143">
        <v>74994</v>
      </c>
      <c r="G7" s="144"/>
      <c r="H7" s="145"/>
    </row>
    <row r="8" spans="1:8" x14ac:dyDescent="0.15">
      <c r="A8" s="146"/>
      <c r="B8" s="147"/>
      <c r="C8" s="148"/>
      <c r="D8" s="149">
        <v>41708</v>
      </c>
      <c r="E8" s="150"/>
      <c r="F8" s="151">
        <v>36188</v>
      </c>
      <c r="G8" s="152"/>
      <c r="H8" s="153"/>
    </row>
    <row r="9" spans="1:8" x14ac:dyDescent="0.15">
      <c r="A9" s="134" t="s">
        <v>526</v>
      </c>
      <c r="B9" s="139"/>
      <c r="C9" s="140"/>
      <c r="D9" s="141">
        <v>112640</v>
      </c>
      <c r="E9" s="142"/>
      <c r="F9" s="143">
        <v>71849</v>
      </c>
      <c r="G9" s="144"/>
      <c r="H9" s="145"/>
    </row>
    <row r="10" spans="1:8" x14ac:dyDescent="0.15">
      <c r="A10" s="146"/>
      <c r="B10" s="147"/>
      <c r="C10" s="148"/>
      <c r="D10" s="149">
        <v>73029</v>
      </c>
      <c r="E10" s="150"/>
      <c r="F10" s="151">
        <v>36144</v>
      </c>
      <c r="G10" s="152"/>
      <c r="H10" s="153"/>
    </row>
    <row r="11" spans="1:8" x14ac:dyDescent="0.15">
      <c r="A11" s="134" t="s">
        <v>527</v>
      </c>
      <c r="B11" s="139"/>
      <c r="C11" s="140"/>
      <c r="D11" s="141">
        <v>46072</v>
      </c>
      <c r="E11" s="142"/>
      <c r="F11" s="143">
        <v>82962</v>
      </c>
      <c r="G11" s="144"/>
      <c r="H11" s="145"/>
    </row>
    <row r="12" spans="1:8" x14ac:dyDescent="0.15">
      <c r="A12" s="146"/>
      <c r="B12" s="147"/>
      <c r="C12" s="154"/>
      <c r="D12" s="149">
        <v>35367</v>
      </c>
      <c r="E12" s="150"/>
      <c r="F12" s="151">
        <v>42835</v>
      </c>
      <c r="G12" s="152"/>
      <c r="H12" s="153"/>
    </row>
    <row r="13" spans="1:8" x14ac:dyDescent="0.15">
      <c r="A13" s="134"/>
      <c r="B13" s="139"/>
      <c r="C13" s="140"/>
      <c r="D13" s="141">
        <v>63458</v>
      </c>
      <c r="E13" s="142"/>
      <c r="F13" s="143">
        <v>75486</v>
      </c>
      <c r="G13" s="155"/>
      <c r="H13" s="145"/>
    </row>
    <row r="14" spans="1:8" x14ac:dyDescent="0.15">
      <c r="A14" s="146"/>
      <c r="B14" s="147"/>
      <c r="C14" s="148"/>
      <c r="D14" s="149">
        <v>44378</v>
      </c>
      <c r="E14" s="150"/>
      <c r="F14" s="151">
        <v>38732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5.64</v>
      </c>
      <c r="C19" s="156">
        <f>ROUND(VALUE(SUBSTITUTE(実質収支比率等に係る経年分析!G$48,"▲","-")),2)</f>
        <v>7.65</v>
      </c>
      <c r="D19" s="156">
        <f>ROUND(VALUE(SUBSTITUTE(実質収支比率等に係る経年分析!H$48,"▲","-")),2)</f>
        <v>4.8499999999999996</v>
      </c>
      <c r="E19" s="156">
        <f>ROUND(VALUE(SUBSTITUTE(実質収支比率等に係る経年分析!I$48,"▲","-")),2)</f>
        <v>3.38</v>
      </c>
      <c r="F19" s="156">
        <f>ROUND(VALUE(SUBSTITUTE(実質収支比率等に係る経年分析!J$48,"▲","-")),2)</f>
        <v>2.93</v>
      </c>
    </row>
    <row r="20" spans="1:11" x14ac:dyDescent="0.15">
      <c r="A20" s="156" t="s">
        <v>53</v>
      </c>
      <c r="B20" s="156">
        <f>ROUND(VALUE(SUBSTITUTE(実質収支比率等に係る経年分析!F$47,"▲","-")),2)</f>
        <v>41.77</v>
      </c>
      <c r="C20" s="156">
        <f>ROUND(VALUE(SUBSTITUTE(実質収支比率等に係る経年分析!G$47,"▲","-")),2)</f>
        <v>39.97</v>
      </c>
      <c r="D20" s="156">
        <f>ROUND(VALUE(SUBSTITUTE(実質収支比率等に係る経年分析!H$47,"▲","-")),2)</f>
        <v>40.93</v>
      </c>
      <c r="E20" s="156">
        <f>ROUND(VALUE(SUBSTITUTE(実質収支比率等に係る経年分析!I$47,"▲","-")),2)</f>
        <v>39.97</v>
      </c>
      <c r="F20" s="156">
        <f>ROUND(VALUE(SUBSTITUTE(実質収支比率等に係る経年分析!J$47,"▲","-")),2)</f>
        <v>34.53</v>
      </c>
    </row>
    <row r="21" spans="1:11" x14ac:dyDescent="0.15">
      <c r="A21" s="156" t="s">
        <v>54</v>
      </c>
      <c r="B21" s="156">
        <f>IF(ISNUMBER(VALUE(SUBSTITUTE(実質収支比率等に係る経年分析!F$49,"▲","-"))),ROUND(VALUE(SUBSTITUTE(実質収支比率等に係る経年分析!F$49,"▲","-")),2),NA())</f>
        <v>-4.21</v>
      </c>
      <c r="C21" s="156">
        <f>IF(ISNUMBER(VALUE(SUBSTITUTE(実質収支比率等に係る経年分析!G$49,"▲","-"))),ROUND(VALUE(SUBSTITUTE(実質収支比率等に係る経年分析!G$49,"▲","-")),2),NA())</f>
        <v>1.61</v>
      </c>
      <c r="D21" s="156">
        <f>IF(ISNUMBER(VALUE(SUBSTITUTE(実質収支比率等に係る経年分析!H$49,"▲","-"))),ROUND(VALUE(SUBSTITUTE(実質収支比率等に係る経年分析!H$49,"▲","-")),2),NA())</f>
        <v>-3.6</v>
      </c>
      <c r="E21" s="156">
        <f>IF(ISNUMBER(VALUE(SUBSTITUTE(実質収支比率等に係る経年分析!I$49,"▲","-"))),ROUND(VALUE(SUBSTITUTE(実質収支比率等に係る経年分析!I$49,"▲","-")),2),NA())</f>
        <v>-2.2200000000000002</v>
      </c>
      <c r="F21" s="156">
        <f>IF(ISNUMBER(VALUE(SUBSTITUTE(実質収支比率等に係る経年分析!J$49,"▲","-"))),ROUND(VALUE(SUBSTITUTE(実質収支比率等に係る経年分析!J$49,"▲","-")),2),NA())</f>
        <v>-5.76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0.57999999999999996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7.0000000000000007E-2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津田診療所事業特別会計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0.14000000000000001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0.09</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共通商品券発行事業特別会計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0.13</v>
      </c>
    </row>
    <row r="31" spans="1:11" x14ac:dyDescent="0.15">
      <c r="A31" s="157" t="str">
        <f>IF(連結実質赤字比率に係る赤字・黒字の構成分析!C$39="",NA(),連結実質赤字比率に係る赤字・黒字の構成分析!C$39)</f>
        <v>介護サービス事業特別会計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0.14000000000000001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0.14000000000000001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0.75</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0.89</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0.57999999999999996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4.95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7.45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4.6399999999999997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3.25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2.79</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6.54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10.75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14.21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9.25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4.3099999999999996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3306</v>
      </c>
      <c r="E42" s="158"/>
      <c r="F42" s="158"/>
      <c r="G42" s="158">
        <f>'実質公債費比率（分子）の構造'!L$52</f>
        <v>3281</v>
      </c>
      <c r="H42" s="158"/>
      <c r="I42" s="158"/>
      <c r="J42" s="158">
        <f>'実質公債費比率（分子）の構造'!M$52</f>
        <v>3176</v>
      </c>
      <c r="K42" s="158"/>
      <c r="L42" s="158"/>
      <c r="M42" s="158">
        <f>'実質公債費比率（分子）の構造'!N$52</f>
        <v>3108</v>
      </c>
      <c r="N42" s="158"/>
      <c r="O42" s="158"/>
      <c r="P42" s="158">
        <f>'実質公債費比率（分子）の構造'!O$52</f>
        <v>2872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72</v>
      </c>
      <c r="C45" s="158"/>
      <c r="D45" s="158"/>
      <c r="E45" s="158">
        <f>'実質公債費比率（分子）の構造'!L$49</f>
        <v>98</v>
      </c>
      <c r="F45" s="158"/>
      <c r="G45" s="158"/>
      <c r="H45" s="158">
        <f>'実質公債費比率（分子）の構造'!M$49</f>
        <v>97</v>
      </c>
      <c r="I45" s="158"/>
      <c r="J45" s="158"/>
      <c r="K45" s="158">
        <f>'実質公債費比率（分子）の構造'!N$49</f>
        <v>106</v>
      </c>
      <c r="L45" s="158"/>
      <c r="M45" s="158"/>
      <c r="N45" s="158">
        <f>'実質公債費比率（分子）の構造'!O$49</f>
        <v>102</v>
      </c>
      <c r="O45" s="158"/>
      <c r="P45" s="158"/>
    </row>
    <row r="46" spans="1:16" x14ac:dyDescent="0.15">
      <c r="A46" s="158" t="s">
        <v>64</v>
      </c>
      <c r="B46" s="158">
        <f>'実質公債費比率（分子）の構造'!K$48</f>
        <v>1014</v>
      </c>
      <c r="C46" s="158"/>
      <c r="D46" s="158"/>
      <c r="E46" s="158">
        <f>'実質公債費比率（分子）の構造'!L$48</f>
        <v>1031</v>
      </c>
      <c r="F46" s="158"/>
      <c r="G46" s="158"/>
      <c r="H46" s="158">
        <f>'実質公債費比率（分子）の構造'!M$48</f>
        <v>944</v>
      </c>
      <c r="I46" s="158"/>
      <c r="J46" s="158"/>
      <c r="K46" s="158">
        <f>'実質公債費比率（分子）の構造'!N$48</f>
        <v>914</v>
      </c>
      <c r="L46" s="158"/>
      <c r="M46" s="158"/>
      <c r="N46" s="158">
        <f>'実質公債費比率（分子）の構造'!O$48</f>
        <v>878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3566</v>
      </c>
      <c r="C49" s="158"/>
      <c r="D49" s="158"/>
      <c r="E49" s="158">
        <f>'実質公債費比率（分子）の構造'!L$45</f>
        <v>3632</v>
      </c>
      <c r="F49" s="158"/>
      <c r="G49" s="158"/>
      <c r="H49" s="158">
        <f>'実質公債費比率（分子）の構造'!M$45</f>
        <v>3624</v>
      </c>
      <c r="I49" s="158"/>
      <c r="J49" s="158"/>
      <c r="K49" s="158">
        <f>'実質公債費比率（分子）の構造'!N$45</f>
        <v>3534</v>
      </c>
      <c r="L49" s="158"/>
      <c r="M49" s="158"/>
      <c r="N49" s="158">
        <f>'実質公債費比率（分子）の構造'!O$45</f>
        <v>3358</v>
      </c>
      <c r="O49" s="158"/>
      <c r="P49" s="158"/>
    </row>
    <row r="50" spans="1:16" x14ac:dyDescent="0.15">
      <c r="A50" s="158" t="s">
        <v>67</v>
      </c>
      <c r="B50" s="158" t="e">
        <f>NA()</f>
        <v>#N/A</v>
      </c>
      <c r="C50" s="158">
        <f>IF(ISNUMBER('実質公債費比率（分子）の構造'!K$53),'実質公債費比率（分子）の構造'!K$53,NA())</f>
        <v>1349</v>
      </c>
      <c r="D50" s="158" t="e">
        <f>NA()</f>
        <v>#N/A</v>
      </c>
      <c r="E50" s="158" t="e">
        <f>NA()</f>
        <v>#N/A</v>
      </c>
      <c r="F50" s="158">
        <f>IF(ISNUMBER('実質公債費比率（分子）の構造'!L$53),'実質公債費比率（分子）の構造'!L$53,NA())</f>
        <v>1480</v>
      </c>
      <c r="G50" s="158" t="e">
        <f>NA()</f>
        <v>#N/A</v>
      </c>
      <c r="H50" s="158" t="e">
        <f>NA()</f>
        <v>#N/A</v>
      </c>
      <c r="I50" s="158">
        <f>IF(ISNUMBER('実質公債費比率（分子）の構造'!M$53),'実質公債費比率（分子）の構造'!M$53,NA())</f>
        <v>1489</v>
      </c>
      <c r="J50" s="158" t="e">
        <f>NA()</f>
        <v>#N/A</v>
      </c>
      <c r="K50" s="158" t="e">
        <f>NA()</f>
        <v>#N/A</v>
      </c>
      <c r="L50" s="158">
        <f>IF(ISNUMBER('実質公債費比率（分子）の構造'!N$53),'実質公債費比率（分子）の構造'!N$53,NA())</f>
        <v>1446</v>
      </c>
      <c r="M50" s="158" t="e">
        <f>NA()</f>
        <v>#N/A</v>
      </c>
      <c r="N50" s="158" t="e">
        <f>NA()</f>
        <v>#N/A</v>
      </c>
      <c r="O50" s="158">
        <f>IF(ISNUMBER('実質公債費比率（分子）の構造'!O$53),'実質公債費比率（分子）の構造'!O$53,NA())</f>
        <v>1466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27852</v>
      </c>
      <c r="E56" s="157"/>
      <c r="F56" s="157"/>
      <c r="G56" s="157">
        <f>'将来負担比率（分子）の構造'!J$52</f>
        <v>25892</v>
      </c>
      <c r="H56" s="157"/>
      <c r="I56" s="157"/>
      <c r="J56" s="157">
        <f>'将来負担比率（分子）の構造'!K$52</f>
        <v>24087</v>
      </c>
      <c r="K56" s="157"/>
      <c r="L56" s="157"/>
      <c r="M56" s="157">
        <f>'将来負担比率（分子）の構造'!L$52</f>
        <v>22371</v>
      </c>
      <c r="N56" s="157"/>
      <c r="O56" s="157"/>
      <c r="P56" s="157">
        <f>'将来負担比率（分子）の構造'!M$52</f>
        <v>20520</v>
      </c>
    </row>
    <row r="57" spans="1:16" x14ac:dyDescent="0.15">
      <c r="A57" s="157" t="s">
        <v>42</v>
      </c>
      <c r="B57" s="157"/>
      <c r="C57" s="157"/>
      <c r="D57" s="157">
        <f>'将来負担比率（分子）の構造'!I$51</f>
        <v>228</v>
      </c>
      <c r="E57" s="157"/>
      <c r="F57" s="157"/>
      <c r="G57" s="157">
        <f>'将来負担比率（分子）の構造'!J$51</f>
        <v>205</v>
      </c>
      <c r="H57" s="157"/>
      <c r="I57" s="157"/>
      <c r="J57" s="157">
        <f>'将来負担比率（分子）の構造'!K$51</f>
        <v>206</v>
      </c>
      <c r="K57" s="157"/>
      <c r="L57" s="157"/>
      <c r="M57" s="157">
        <f>'将来負担比率（分子）の構造'!L$51</f>
        <v>195</v>
      </c>
      <c r="N57" s="157"/>
      <c r="O57" s="157"/>
      <c r="P57" s="157">
        <f>'将来負担比率（分子）の構造'!M$51</f>
        <v>179</v>
      </c>
    </row>
    <row r="58" spans="1:16" x14ac:dyDescent="0.15">
      <c r="A58" s="157" t="s">
        <v>41</v>
      </c>
      <c r="B58" s="157"/>
      <c r="C58" s="157"/>
      <c r="D58" s="157">
        <f>'将来負担比率（分子）の構造'!I$50</f>
        <v>14058</v>
      </c>
      <c r="E58" s="157"/>
      <c r="F58" s="157"/>
      <c r="G58" s="157">
        <f>'将来負担比率（分子）の構造'!J$50</f>
        <v>14732</v>
      </c>
      <c r="H58" s="157"/>
      <c r="I58" s="157"/>
      <c r="J58" s="157">
        <f>'将来負担比率（分子）の構造'!K$50</f>
        <v>14870</v>
      </c>
      <c r="K58" s="157"/>
      <c r="L58" s="157"/>
      <c r="M58" s="157">
        <f>'将来負担比率（分子）の構造'!L$50</f>
        <v>14798</v>
      </c>
      <c r="N58" s="157"/>
      <c r="O58" s="157"/>
      <c r="P58" s="157">
        <f>'将来負担比率（分子）の構造'!M$50</f>
        <v>14172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499</v>
      </c>
      <c r="C61" s="157"/>
      <c r="D61" s="157"/>
      <c r="E61" s="157">
        <f>'将来負担比率（分子）の構造'!J$46</f>
        <v>389</v>
      </c>
      <c r="F61" s="157"/>
      <c r="G61" s="157"/>
      <c r="H61" s="157">
        <f>'将来負担比率（分子）の構造'!K$46</f>
        <v>388</v>
      </c>
      <c r="I61" s="157"/>
      <c r="J61" s="157"/>
      <c r="K61" s="157">
        <f>'将来負担比率（分子）の構造'!L$46</f>
        <v>151</v>
      </c>
      <c r="L61" s="157"/>
      <c r="M61" s="157"/>
      <c r="N61" s="157">
        <f>'将来負担比率（分子）の構造'!M$46</f>
        <v>151</v>
      </c>
      <c r="O61" s="157"/>
      <c r="P61" s="157"/>
    </row>
    <row r="62" spans="1:16" x14ac:dyDescent="0.15">
      <c r="A62" s="157" t="s">
        <v>35</v>
      </c>
      <c r="B62" s="157">
        <f>'将来負担比率（分子）の構造'!I$45</f>
        <v>1852</v>
      </c>
      <c r="C62" s="157"/>
      <c r="D62" s="157"/>
      <c r="E62" s="157">
        <f>'将来負担比率（分子）の構造'!J$45</f>
        <v>1941</v>
      </c>
      <c r="F62" s="157"/>
      <c r="G62" s="157"/>
      <c r="H62" s="157">
        <f>'将来負担比率（分子）の構造'!K$45</f>
        <v>1907</v>
      </c>
      <c r="I62" s="157"/>
      <c r="J62" s="157"/>
      <c r="K62" s="157">
        <f>'将来負担比率（分子）の構造'!L$45</f>
        <v>1923</v>
      </c>
      <c r="L62" s="157"/>
      <c r="M62" s="157"/>
      <c r="N62" s="157">
        <f>'将来負担比率（分子）の構造'!M$45</f>
        <v>2094</v>
      </c>
      <c r="O62" s="157"/>
      <c r="P62" s="157"/>
    </row>
    <row r="63" spans="1:16" x14ac:dyDescent="0.15">
      <c r="A63" s="157" t="s">
        <v>34</v>
      </c>
      <c r="B63" s="157">
        <f>'将来負担比率（分子）の構造'!I$44</f>
        <v>515</v>
      </c>
      <c r="C63" s="157"/>
      <c r="D63" s="157"/>
      <c r="E63" s="157">
        <f>'将来負担比率（分子）の構造'!J$44</f>
        <v>429</v>
      </c>
      <c r="F63" s="157"/>
      <c r="G63" s="157"/>
      <c r="H63" s="157">
        <f>'将来負担比率（分子）の構造'!K$44</f>
        <v>333</v>
      </c>
      <c r="I63" s="157"/>
      <c r="J63" s="157"/>
      <c r="K63" s="157">
        <f>'将来負担比率（分子）の構造'!L$44</f>
        <v>227</v>
      </c>
      <c r="L63" s="157"/>
      <c r="M63" s="157"/>
      <c r="N63" s="157">
        <f>'将来負担比率（分子）の構造'!M$44</f>
        <v>73</v>
      </c>
      <c r="O63" s="157"/>
      <c r="P63" s="157"/>
    </row>
    <row r="64" spans="1:16" x14ac:dyDescent="0.15">
      <c r="A64" s="157" t="s">
        <v>33</v>
      </c>
      <c r="B64" s="157">
        <f>'将来負担比率（分子）の構造'!I$43</f>
        <v>9259</v>
      </c>
      <c r="C64" s="157"/>
      <c r="D64" s="157"/>
      <c r="E64" s="157">
        <f>'将来負担比率（分子）の構造'!J$43</f>
        <v>7434</v>
      </c>
      <c r="F64" s="157"/>
      <c r="G64" s="157"/>
      <c r="H64" s="157">
        <f>'将来負担比率（分子）の構造'!K$43</f>
        <v>5901</v>
      </c>
      <c r="I64" s="157"/>
      <c r="J64" s="157"/>
      <c r="K64" s="157">
        <f>'将来負担比率（分子）の構造'!L$43</f>
        <v>5373</v>
      </c>
      <c r="L64" s="157"/>
      <c r="M64" s="157"/>
      <c r="N64" s="157">
        <f>'将来負担比率（分子）の構造'!M$43</f>
        <v>4881</v>
      </c>
      <c r="O64" s="157"/>
      <c r="P64" s="157"/>
    </row>
    <row r="65" spans="1:16" x14ac:dyDescent="0.15">
      <c r="A65" s="157" t="s">
        <v>32</v>
      </c>
      <c r="B65" s="157">
        <f>'将来負担比率（分子）の構造'!I$42</f>
        <v>4</v>
      </c>
      <c r="C65" s="157"/>
      <c r="D65" s="157"/>
      <c r="E65" s="157">
        <f>'将来負担比率（分子）の構造'!J$42</f>
        <v>1</v>
      </c>
      <c r="F65" s="157"/>
      <c r="G65" s="157"/>
      <c r="H65" s="157" t="str">
        <f>'将来負担比率（分子）の構造'!K$42</f>
        <v>-</v>
      </c>
      <c r="I65" s="157"/>
      <c r="J65" s="157"/>
      <c r="K65" s="157" t="str">
        <f>'将来負担比率（分子）の構造'!L$42</f>
        <v>-</v>
      </c>
      <c r="L65" s="157"/>
      <c r="M65" s="157"/>
      <c r="N65" s="157">
        <f>'将来負担比率（分子）の構造'!M$42</f>
        <v>2890</v>
      </c>
      <c r="O65" s="157"/>
      <c r="P65" s="157"/>
    </row>
    <row r="66" spans="1:16" x14ac:dyDescent="0.15">
      <c r="A66" s="157" t="s">
        <v>31</v>
      </c>
      <c r="B66" s="157">
        <f>'将来負担比率（分子）の構造'!I$41</f>
        <v>22923</v>
      </c>
      <c r="C66" s="157"/>
      <c r="D66" s="157"/>
      <c r="E66" s="157">
        <f>'将来負担比率（分子）の構造'!J$41</f>
        <v>21229</v>
      </c>
      <c r="F66" s="157"/>
      <c r="G66" s="157"/>
      <c r="H66" s="157">
        <f>'将来負担比率（分子）の構造'!K$41</f>
        <v>19045</v>
      </c>
      <c r="I66" s="157"/>
      <c r="J66" s="157"/>
      <c r="K66" s="157">
        <f>'将来負担比率（分子）の構造'!L$41</f>
        <v>17480</v>
      </c>
      <c r="L66" s="157"/>
      <c r="M66" s="157"/>
      <c r="N66" s="157">
        <f>'将来負担比率（分子）の構造'!M$41</f>
        <v>15570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6305</v>
      </c>
      <c r="C72" s="161">
        <f>基金残高に係る経年分析!G55</f>
        <v>6185</v>
      </c>
      <c r="D72" s="161">
        <f>基金残高に係る経年分析!H55</f>
        <v>5360</v>
      </c>
    </row>
    <row r="73" spans="1:16" x14ac:dyDescent="0.15">
      <c r="A73" s="160" t="s">
        <v>74</v>
      </c>
      <c r="B73" s="161">
        <f>基金残高に係る経年分析!F56</f>
        <v>35</v>
      </c>
      <c r="C73" s="161">
        <f>基金残高に係る経年分析!G56</f>
        <v>35</v>
      </c>
      <c r="D73" s="161">
        <f>基金残高に係る経年分析!H56</f>
        <v>126</v>
      </c>
    </row>
    <row r="74" spans="1:16" x14ac:dyDescent="0.15">
      <c r="A74" s="160" t="s">
        <v>75</v>
      </c>
      <c r="B74" s="161">
        <f>基金残高に係る経年分析!F57</f>
        <v>10358</v>
      </c>
      <c r="C74" s="161">
        <f>基金残高に係る経年分析!G57</f>
        <v>9339</v>
      </c>
      <c r="D74" s="161">
        <f>基金残高に係る経年分析!H57</f>
        <v>9347</v>
      </c>
    </row>
  </sheetData>
  <sheetProtection algorithmName="SHA-512" hashValue="zSdfgH5Qo8gvTiIV0HqQiBhQpMKg3t8FGlxi+y0PHG88ybqoL9CFTLk8NCiBXLFejgt5ETxuwUROBNjLl/cbUQ==" saltValue="S9yBEe8Y0RA5FluESFik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5284350</v>
      </c>
      <c r="S5" s="664"/>
      <c r="T5" s="664"/>
      <c r="U5" s="664"/>
      <c r="V5" s="664"/>
      <c r="W5" s="664"/>
      <c r="X5" s="664"/>
      <c r="Y5" s="689"/>
      <c r="Z5" s="702">
        <v>19.3</v>
      </c>
      <c r="AA5" s="702"/>
      <c r="AB5" s="702"/>
      <c r="AC5" s="702"/>
      <c r="AD5" s="703">
        <v>5284350</v>
      </c>
      <c r="AE5" s="703"/>
      <c r="AF5" s="703"/>
      <c r="AG5" s="703"/>
      <c r="AH5" s="703"/>
      <c r="AI5" s="703"/>
      <c r="AJ5" s="703"/>
      <c r="AK5" s="703"/>
      <c r="AL5" s="690">
        <v>33.6</v>
      </c>
      <c r="AM5" s="672"/>
      <c r="AN5" s="672"/>
      <c r="AO5" s="691"/>
      <c r="AP5" s="666" t="s">
        <v>216</v>
      </c>
      <c r="AQ5" s="667"/>
      <c r="AR5" s="667"/>
      <c r="AS5" s="667"/>
      <c r="AT5" s="667"/>
      <c r="AU5" s="667"/>
      <c r="AV5" s="667"/>
      <c r="AW5" s="667"/>
      <c r="AX5" s="667"/>
      <c r="AY5" s="667"/>
      <c r="AZ5" s="667"/>
      <c r="BA5" s="667"/>
      <c r="BB5" s="667"/>
      <c r="BC5" s="667"/>
      <c r="BD5" s="667"/>
      <c r="BE5" s="667"/>
      <c r="BF5" s="668"/>
      <c r="BG5" s="608">
        <v>5284350</v>
      </c>
      <c r="BH5" s="609"/>
      <c r="BI5" s="609"/>
      <c r="BJ5" s="609"/>
      <c r="BK5" s="609"/>
      <c r="BL5" s="609"/>
      <c r="BM5" s="609"/>
      <c r="BN5" s="610"/>
      <c r="BO5" s="646">
        <v>100</v>
      </c>
      <c r="BP5" s="646"/>
      <c r="BQ5" s="646"/>
      <c r="BR5" s="646"/>
      <c r="BS5" s="647">
        <v>142910</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240112</v>
      </c>
      <c r="S6" s="609"/>
      <c r="T6" s="609"/>
      <c r="U6" s="609"/>
      <c r="V6" s="609"/>
      <c r="W6" s="609"/>
      <c r="X6" s="609"/>
      <c r="Y6" s="610"/>
      <c r="Z6" s="646">
        <v>0.9</v>
      </c>
      <c r="AA6" s="646"/>
      <c r="AB6" s="646"/>
      <c r="AC6" s="646"/>
      <c r="AD6" s="647">
        <v>240112</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5284350</v>
      </c>
      <c r="BH6" s="609"/>
      <c r="BI6" s="609"/>
      <c r="BJ6" s="609"/>
      <c r="BK6" s="609"/>
      <c r="BL6" s="609"/>
      <c r="BM6" s="609"/>
      <c r="BN6" s="610"/>
      <c r="BO6" s="646">
        <v>100</v>
      </c>
      <c r="BP6" s="646"/>
      <c r="BQ6" s="646"/>
      <c r="BR6" s="646"/>
      <c r="BS6" s="647">
        <v>142910</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222872</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222872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4471</v>
      </c>
      <c r="S7" s="609"/>
      <c r="T7" s="609"/>
      <c r="U7" s="609"/>
      <c r="V7" s="609"/>
      <c r="W7" s="609"/>
      <c r="X7" s="609"/>
      <c r="Y7" s="610"/>
      <c r="Z7" s="646">
        <v>0</v>
      </c>
      <c r="AA7" s="646"/>
      <c r="AB7" s="646"/>
      <c r="AC7" s="646"/>
      <c r="AD7" s="647">
        <v>4471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2322116</v>
      </c>
      <c r="BH7" s="609"/>
      <c r="BI7" s="609"/>
      <c r="BJ7" s="609"/>
      <c r="BK7" s="609"/>
      <c r="BL7" s="609"/>
      <c r="BM7" s="609"/>
      <c r="BN7" s="610"/>
      <c r="BO7" s="646">
        <v>43.9</v>
      </c>
      <c r="BP7" s="646"/>
      <c r="BQ7" s="646"/>
      <c r="BR7" s="646"/>
      <c r="BS7" s="647">
        <v>142910</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4077116</v>
      </c>
      <c r="CS7" s="609"/>
      <c r="CT7" s="609"/>
      <c r="CU7" s="609"/>
      <c r="CV7" s="609"/>
      <c r="CW7" s="609"/>
      <c r="CX7" s="609"/>
      <c r="CY7" s="610"/>
      <c r="CZ7" s="646">
        <v>15.3</v>
      </c>
      <c r="DA7" s="646"/>
      <c r="DB7" s="646"/>
      <c r="DC7" s="646"/>
      <c r="DD7" s="614">
        <v>165385</v>
      </c>
      <c r="DE7" s="609"/>
      <c r="DF7" s="609"/>
      <c r="DG7" s="609"/>
      <c r="DH7" s="609"/>
      <c r="DI7" s="609"/>
      <c r="DJ7" s="609"/>
      <c r="DK7" s="609"/>
      <c r="DL7" s="609"/>
      <c r="DM7" s="609"/>
      <c r="DN7" s="609"/>
      <c r="DO7" s="609"/>
      <c r="DP7" s="610"/>
      <c r="DQ7" s="614">
        <v>2723474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59111</v>
      </c>
      <c r="S8" s="609"/>
      <c r="T8" s="609"/>
      <c r="U8" s="609"/>
      <c r="V8" s="609"/>
      <c r="W8" s="609"/>
      <c r="X8" s="609"/>
      <c r="Y8" s="610"/>
      <c r="Z8" s="646">
        <v>0.2</v>
      </c>
      <c r="AA8" s="646"/>
      <c r="AB8" s="646"/>
      <c r="AC8" s="646"/>
      <c r="AD8" s="647">
        <v>59111</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69881</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8897784</v>
      </c>
      <c r="CS8" s="609"/>
      <c r="CT8" s="609"/>
      <c r="CU8" s="609"/>
      <c r="CV8" s="609"/>
      <c r="CW8" s="609"/>
      <c r="CX8" s="609"/>
      <c r="CY8" s="610"/>
      <c r="CZ8" s="646">
        <v>33.299999999999997</v>
      </c>
      <c r="DA8" s="646"/>
      <c r="DB8" s="646"/>
      <c r="DC8" s="646"/>
      <c r="DD8" s="614">
        <v>67036</v>
      </c>
      <c r="DE8" s="609"/>
      <c r="DF8" s="609"/>
      <c r="DG8" s="609"/>
      <c r="DH8" s="609"/>
      <c r="DI8" s="609"/>
      <c r="DJ8" s="609"/>
      <c r="DK8" s="609"/>
      <c r="DL8" s="609"/>
      <c r="DM8" s="609"/>
      <c r="DN8" s="609"/>
      <c r="DO8" s="609"/>
      <c r="DP8" s="610"/>
      <c r="DQ8" s="614">
        <v>5281427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76875</v>
      </c>
      <c r="S9" s="609"/>
      <c r="T9" s="609"/>
      <c r="U9" s="609"/>
      <c r="V9" s="609"/>
      <c r="W9" s="609"/>
      <c r="X9" s="609"/>
      <c r="Y9" s="610"/>
      <c r="Z9" s="646">
        <v>0.3</v>
      </c>
      <c r="AA9" s="646"/>
      <c r="AB9" s="646"/>
      <c r="AC9" s="646"/>
      <c r="AD9" s="647">
        <v>76875</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1693082</v>
      </c>
      <c r="BH9" s="609"/>
      <c r="BI9" s="609"/>
      <c r="BJ9" s="609"/>
      <c r="BK9" s="609"/>
      <c r="BL9" s="609"/>
      <c r="BM9" s="609"/>
      <c r="BN9" s="610"/>
      <c r="BO9" s="646">
        <v>32</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2238537</v>
      </c>
      <c r="CS9" s="609"/>
      <c r="CT9" s="609"/>
      <c r="CU9" s="609"/>
      <c r="CV9" s="609"/>
      <c r="CW9" s="609"/>
      <c r="CX9" s="609"/>
      <c r="CY9" s="610"/>
      <c r="CZ9" s="646">
        <v>8.4</v>
      </c>
      <c r="DA9" s="646"/>
      <c r="DB9" s="646"/>
      <c r="DC9" s="646"/>
      <c r="DD9" s="614">
        <v>42441</v>
      </c>
      <c r="DE9" s="609"/>
      <c r="DF9" s="609"/>
      <c r="DG9" s="609"/>
      <c r="DH9" s="609"/>
      <c r="DI9" s="609"/>
      <c r="DJ9" s="609"/>
      <c r="DK9" s="609"/>
      <c r="DL9" s="609"/>
      <c r="DM9" s="609"/>
      <c r="DN9" s="609"/>
      <c r="DO9" s="609"/>
      <c r="DP9" s="610"/>
      <c r="DQ9" s="614">
        <v>1670067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143516</v>
      </c>
      <c r="BH10" s="609"/>
      <c r="BI10" s="609"/>
      <c r="BJ10" s="609"/>
      <c r="BK10" s="609"/>
      <c r="BL10" s="609"/>
      <c r="BM10" s="609"/>
      <c r="BN10" s="610"/>
      <c r="BO10" s="646">
        <v>2.7</v>
      </c>
      <c r="BP10" s="646"/>
      <c r="BQ10" s="646"/>
      <c r="BR10" s="646"/>
      <c r="BS10" s="647">
        <v>24142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7150</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937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1201607</v>
      </c>
      <c r="S11" s="609"/>
      <c r="T11" s="609"/>
      <c r="U11" s="609"/>
      <c r="V11" s="609"/>
      <c r="W11" s="609"/>
      <c r="X11" s="609"/>
      <c r="Y11" s="610"/>
      <c r="Z11" s="611">
        <v>4.4000000000000004</v>
      </c>
      <c r="AA11" s="612"/>
      <c r="AB11" s="612"/>
      <c r="AC11" s="613"/>
      <c r="AD11" s="614">
        <v>1201607</v>
      </c>
      <c r="AE11" s="609"/>
      <c r="AF11" s="609"/>
      <c r="AG11" s="609"/>
      <c r="AH11" s="609"/>
      <c r="AI11" s="609"/>
      <c r="AJ11" s="609"/>
      <c r="AK11" s="610"/>
      <c r="AL11" s="611">
        <v>7.6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415637</v>
      </c>
      <c r="BH11" s="609"/>
      <c r="BI11" s="609"/>
      <c r="BJ11" s="609"/>
      <c r="BK11" s="609"/>
      <c r="BL11" s="609"/>
      <c r="BM11" s="609"/>
      <c r="BN11" s="610"/>
      <c r="BO11" s="646">
        <v>7.9</v>
      </c>
      <c r="BP11" s="646"/>
      <c r="BQ11" s="646"/>
      <c r="BR11" s="646"/>
      <c r="BS11" s="647">
        <v>118768</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684280</v>
      </c>
      <c r="CS11" s="609"/>
      <c r="CT11" s="609"/>
      <c r="CU11" s="609"/>
      <c r="CV11" s="609"/>
      <c r="CW11" s="609"/>
      <c r="CX11" s="609"/>
      <c r="CY11" s="610"/>
      <c r="CZ11" s="646">
        <v>2.6</v>
      </c>
      <c r="DA11" s="646"/>
      <c r="DB11" s="646"/>
      <c r="DC11" s="646"/>
      <c r="DD11" s="614">
        <v>266160</v>
      </c>
      <c r="DE11" s="609"/>
      <c r="DF11" s="609"/>
      <c r="DG11" s="609"/>
      <c r="DH11" s="609"/>
      <c r="DI11" s="609"/>
      <c r="DJ11" s="609"/>
      <c r="DK11" s="609"/>
      <c r="DL11" s="609"/>
      <c r="DM11" s="609"/>
      <c r="DN11" s="609"/>
      <c r="DO11" s="609"/>
      <c r="DP11" s="610"/>
      <c r="DQ11" s="614">
        <v>366658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36538</v>
      </c>
      <c r="S12" s="609"/>
      <c r="T12" s="609"/>
      <c r="U12" s="609"/>
      <c r="V12" s="609"/>
      <c r="W12" s="609"/>
      <c r="X12" s="609"/>
      <c r="Y12" s="610"/>
      <c r="Z12" s="646">
        <v>0.1</v>
      </c>
      <c r="AA12" s="646"/>
      <c r="AB12" s="646"/>
      <c r="AC12" s="646"/>
      <c r="AD12" s="647">
        <v>36538</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2450398</v>
      </c>
      <c r="BH12" s="609"/>
      <c r="BI12" s="609"/>
      <c r="BJ12" s="609"/>
      <c r="BK12" s="609"/>
      <c r="BL12" s="609"/>
      <c r="BM12" s="609"/>
      <c r="BN12" s="610"/>
      <c r="BO12" s="646">
        <v>46.4</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546702</v>
      </c>
      <c r="CS12" s="609"/>
      <c r="CT12" s="609"/>
      <c r="CU12" s="609"/>
      <c r="CV12" s="609"/>
      <c r="CW12" s="609"/>
      <c r="CX12" s="609"/>
      <c r="CY12" s="610"/>
      <c r="CZ12" s="646">
        <v>2</v>
      </c>
      <c r="DA12" s="646"/>
      <c r="DB12" s="646"/>
      <c r="DC12" s="646"/>
      <c r="DD12" s="614">
        <v>89661</v>
      </c>
      <c r="DE12" s="609"/>
      <c r="DF12" s="609"/>
      <c r="DG12" s="609"/>
      <c r="DH12" s="609"/>
      <c r="DI12" s="609"/>
      <c r="DJ12" s="609"/>
      <c r="DK12" s="609"/>
      <c r="DL12" s="609"/>
      <c r="DM12" s="609"/>
      <c r="DN12" s="609"/>
      <c r="DO12" s="609"/>
      <c r="DP12" s="610"/>
      <c r="DQ12" s="614">
        <v>288674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2436091</v>
      </c>
      <c r="BH13" s="609"/>
      <c r="BI13" s="609"/>
      <c r="BJ13" s="609"/>
      <c r="BK13" s="609"/>
      <c r="BL13" s="609"/>
      <c r="BM13" s="609"/>
      <c r="BN13" s="610"/>
      <c r="BO13" s="646">
        <v>46.1</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2611045</v>
      </c>
      <c r="CS13" s="609"/>
      <c r="CT13" s="609"/>
      <c r="CU13" s="609"/>
      <c r="CV13" s="609"/>
      <c r="CW13" s="609"/>
      <c r="CX13" s="609"/>
      <c r="CY13" s="610"/>
      <c r="CZ13" s="646">
        <v>9.8000000000000007</v>
      </c>
      <c r="DA13" s="646"/>
      <c r="DB13" s="646"/>
      <c r="DC13" s="646"/>
      <c r="DD13" s="614">
        <v>707102</v>
      </c>
      <c r="DE13" s="609"/>
      <c r="DF13" s="609"/>
      <c r="DG13" s="609"/>
      <c r="DH13" s="609"/>
      <c r="DI13" s="609"/>
      <c r="DJ13" s="609"/>
      <c r="DK13" s="609"/>
      <c r="DL13" s="609"/>
      <c r="DM13" s="609"/>
      <c r="DN13" s="609"/>
      <c r="DO13" s="609"/>
      <c r="DP13" s="610"/>
      <c r="DQ13" s="614">
        <v>1747097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212013</v>
      </c>
      <c r="BH14" s="609"/>
      <c r="BI14" s="609"/>
      <c r="BJ14" s="609"/>
      <c r="BK14" s="609"/>
      <c r="BL14" s="609"/>
      <c r="BM14" s="609"/>
      <c r="BN14" s="610"/>
      <c r="BO14" s="646">
        <v>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891961</v>
      </c>
      <c r="CS14" s="609"/>
      <c r="CT14" s="609"/>
      <c r="CU14" s="609"/>
      <c r="CV14" s="609"/>
      <c r="CW14" s="609"/>
      <c r="CX14" s="609"/>
      <c r="CY14" s="610"/>
      <c r="CZ14" s="646">
        <v>3.3</v>
      </c>
      <c r="DA14" s="646"/>
      <c r="DB14" s="646"/>
      <c r="DC14" s="646"/>
      <c r="DD14" s="614">
        <v>4153</v>
      </c>
      <c r="DE14" s="609"/>
      <c r="DF14" s="609"/>
      <c r="DG14" s="609"/>
      <c r="DH14" s="609"/>
      <c r="DI14" s="609"/>
      <c r="DJ14" s="609"/>
      <c r="DK14" s="609"/>
      <c r="DL14" s="609"/>
      <c r="DM14" s="609"/>
      <c r="DN14" s="609"/>
      <c r="DO14" s="609"/>
      <c r="DP14" s="610"/>
      <c r="DQ14" s="614">
        <v>840489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33194</v>
      </c>
      <c r="S15" s="609"/>
      <c r="T15" s="609"/>
      <c r="U15" s="609"/>
      <c r="V15" s="609"/>
      <c r="W15" s="609"/>
      <c r="X15" s="609"/>
      <c r="Y15" s="610"/>
      <c r="Z15" s="646">
        <v>0.1</v>
      </c>
      <c r="AA15" s="646"/>
      <c r="AB15" s="646"/>
      <c r="AC15" s="646"/>
      <c r="AD15" s="647">
        <v>33194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299823</v>
      </c>
      <c r="BH15" s="609"/>
      <c r="BI15" s="609"/>
      <c r="BJ15" s="609"/>
      <c r="BK15" s="609"/>
      <c r="BL15" s="609"/>
      <c r="BM15" s="609"/>
      <c r="BN15" s="610"/>
      <c r="BO15" s="646">
        <v>5.7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3169716</v>
      </c>
      <c r="CS15" s="609"/>
      <c r="CT15" s="609"/>
      <c r="CU15" s="609"/>
      <c r="CV15" s="609"/>
      <c r="CW15" s="609"/>
      <c r="CX15" s="609"/>
      <c r="CY15" s="610"/>
      <c r="CZ15" s="646">
        <v>11.9</v>
      </c>
      <c r="DA15" s="646"/>
      <c r="DB15" s="646"/>
      <c r="DC15" s="646"/>
      <c r="DD15" s="614">
        <v>701257</v>
      </c>
      <c r="DE15" s="609"/>
      <c r="DF15" s="609"/>
      <c r="DG15" s="609"/>
      <c r="DH15" s="609"/>
      <c r="DI15" s="609"/>
      <c r="DJ15" s="609"/>
      <c r="DK15" s="609"/>
      <c r="DL15" s="609"/>
      <c r="DM15" s="609"/>
      <c r="DN15" s="609"/>
      <c r="DO15" s="609"/>
      <c r="DP15" s="610"/>
      <c r="DQ15" s="614">
        <v>2162992</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103345</v>
      </c>
      <c r="S16" s="609"/>
      <c r="T16" s="609"/>
      <c r="U16" s="609"/>
      <c r="V16" s="609"/>
      <c r="W16" s="609"/>
      <c r="X16" s="609"/>
      <c r="Y16" s="610"/>
      <c r="Z16" s="646">
        <v>0.4</v>
      </c>
      <c r="AA16" s="646"/>
      <c r="AB16" s="646"/>
      <c r="AC16" s="646"/>
      <c r="AD16" s="647">
        <v>103345</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227943</v>
      </c>
      <c r="S17" s="609"/>
      <c r="T17" s="609"/>
      <c r="U17" s="609"/>
      <c r="V17" s="609"/>
      <c r="W17" s="609"/>
      <c r="X17" s="609"/>
      <c r="Y17" s="610"/>
      <c r="Z17" s="646">
        <v>0.8</v>
      </c>
      <c r="AA17" s="646"/>
      <c r="AB17" s="646"/>
      <c r="AC17" s="646"/>
      <c r="AD17" s="647">
        <v>227943</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3357763</v>
      </c>
      <c r="CS17" s="609"/>
      <c r="CT17" s="609"/>
      <c r="CU17" s="609"/>
      <c r="CV17" s="609"/>
      <c r="CW17" s="609"/>
      <c r="CX17" s="609"/>
      <c r="CY17" s="610"/>
      <c r="CZ17" s="646">
        <v>12.6</v>
      </c>
      <c r="DA17" s="646"/>
      <c r="DB17" s="646"/>
      <c r="DC17" s="646"/>
      <c r="DD17" s="614" t="s">
        <v>122</v>
      </c>
      <c r="DE17" s="609"/>
      <c r="DF17" s="609"/>
      <c r="DG17" s="609"/>
      <c r="DH17" s="609"/>
      <c r="DI17" s="609"/>
      <c r="DJ17" s="609"/>
      <c r="DK17" s="609"/>
      <c r="DL17" s="609"/>
      <c r="DM17" s="609"/>
      <c r="DN17" s="609"/>
      <c r="DO17" s="609"/>
      <c r="DP17" s="610"/>
      <c r="DQ17" s="614">
        <v>3314921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30940</v>
      </c>
      <c r="S18" s="609"/>
      <c r="T18" s="609"/>
      <c r="U18" s="609"/>
      <c r="V18" s="609"/>
      <c r="W18" s="609"/>
      <c r="X18" s="609"/>
      <c r="Y18" s="610"/>
      <c r="Z18" s="646">
        <v>0.1</v>
      </c>
      <c r="AA18" s="646"/>
      <c r="AB18" s="646"/>
      <c r="AC18" s="646"/>
      <c r="AD18" s="647">
        <v>30940</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183397</v>
      </c>
      <c r="S19" s="609"/>
      <c r="T19" s="609"/>
      <c r="U19" s="609"/>
      <c r="V19" s="609"/>
      <c r="W19" s="609"/>
      <c r="X19" s="609"/>
      <c r="Y19" s="610"/>
      <c r="Z19" s="646">
        <v>0.7</v>
      </c>
      <c r="AA19" s="646"/>
      <c r="AB19" s="646"/>
      <c r="AC19" s="646"/>
      <c r="AD19" s="647">
        <v>183397</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13606</v>
      </c>
      <c r="S20" s="609"/>
      <c r="T20" s="609"/>
      <c r="U20" s="609"/>
      <c r="V20" s="609"/>
      <c r="W20" s="609"/>
      <c r="X20" s="609"/>
      <c r="Y20" s="610"/>
      <c r="Z20" s="646">
        <v>0</v>
      </c>
      <c r="AA20" s="646"/>
      <c r="AB20" s="646"/>
      <c r="AC20" s="646"/>
      <c r="AD20" s="647">
        <v>13606</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26704926</v>
      </c>
      <c r="CS20" s="609"/>
      <c r="CT20" s="609"/>
      <c r="CU20" s="609"/>
      <c r="CV20" s="609"/>
      <c r="CW20" s="609"/>
      <c r="CX20" s="609"/>
      <c r="CY20" s="610"/>
      <c r="CZ20" s="646">
        <v>100</v>
      </c>
      <c r="DA20" s="646"/>
      <c r="DB20" s="646"/>
      <c r="DC20" s="646"/>
      <c r="DD20" s="614">
        <v>2043195</v>
      </c>
      <c r="DE20" s="609"/>
      <c r="DF20" s="609"/>
      <c r="DG20" s="609"/>
      <c r="DH20" s="609"/>
      <c r="DI20" s="609"/>
      <c r="DJ20" s="609"/>
      <c r="DK20" s="609"/>
      <c r="DL20" s="609"/>
      <c r="DM20" s="609"/>
      <c r="DN20" s="609"/>
      <c r="DO20" s="609"/>
      <c r="DP20" s="610"/>
      <c r="DQ20" s="614">
        <v>18619608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9269074</v>
      </c>
      <c r="S21" s="609"/>
      <c r="T21" s="609"/>
      <c r="U21" s="609"/>
      <c r="V21" s="609"/>
      <c r="W21" s="609"/>
      <c r="X21" s="609"/>
      <c r="Y21" s="610"/>
      <c r="Z21" s="646">
        <v>33.9</v>
      </c>
      <c r="AA21" s="646"/>
      <c r="AB21" s="646"/>
      <c r="AC21" s="646"/>
      <c r="AD21" s="647">
        <v>8414234</v>
      </c>
      <c r="AE21" s="647"/>
      <c r="AF21" s="647"/>
      <c r="AG21" s="647"/>
      <c r="AH21" s="647"/>
      <c r="AI21" s="647"/>
      <c r="AJ21" s="647"/>
      <c r="AK21" s="647"/>
      <c r="AL21" s="611">
        <v>53.5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8414234</v>
      </c>
      <c r="S22" s="609"/>
      <c r="T22" s="609"/>
      <c r="U22" s="609"/>
      <c r="V22" s="609"/>
      <c r="W22" s="609"/>
      <c r="X22" s="609"/>
      <c r="Y22" s="610"/>
      <c r="Z22" s="646">
        <v>30.7</v>
      </c>
      <c r="AA22" s="646"/>
      <c r="AB22" s="646"/>
      <c r="AC22" s="646"/>
      <c r="AD22" s="647">
        <v>8414234</v>
      </c>
      <c r="AE22" s="647"/>
      <c r="AF22" s="647"/>
      <c r="AG22" s="647"/>
      <c r="AH22" s="647"/>
      <c r="AI22" s="647"/>
      <c r="AJ22" s="647"/>
      <c r="AK22" s="647"/>
      <c r="AL22" s="611">
        <v>53.5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854840</v>
      </c>
      <c r="S23" s="609"/>
      <c r="T23" s="609"/>
      <c r="U23" s="609"/>
      <c r="V23" s="609"/>
      <c r="W23" s="609"/>
      <c r="X23" s="609"/>
      <c r="Y23" s="610"/>
      <c r="Z23" s="646">
        <v>3.1</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12476541</v>
      </c>
      <c r="CS24" s="664"/>
      <c r="CT24" s="664"/>
      <c r="CU24" s="664"/>
      <c r="CV24" s="664"/>
      <c r="CW24" s="664"/>
      <c r="CX24" s="664"/>
      <c r="CY24" s="689"/>
      <c r="CZ24" s="690">
        <v>46.7</v>
      </c>
      <c r="DA24" s="672"/>
      <c r="DB24" s="672"/>
      <c r="DC24" s="692"/>
      <c r="DD24" s="688">
        <v>9148932</v>
      </c>
      <c r="DE24" s="664"/>
      <c r="DF24" s="664"/>
      <c r="DG24" s="664"/>
      <c r="DH24" s="664"/>
      <c r="DI24" s="664"/>
      <c r="DJ24" s="664"/>
      <c r="DK24" s="689"/>
      <c r="DL24" s="688">
        <v>8271112</v>
      </c>
      <c r="DM24" s="664"/>
      <c r="DN24" s="664"/>
      <c r="DO24" s="664"/>
      <c r="DP24" s="664"/>
      <c r="DQ24" s="664"/>
      <c r="DR24" s="664"/>
      <c r="DS24" s="664"/>
      <c r="DT24" s="664"/>
      <c r="DU24" s="664"/>
      <c r="DV24" s="689"/>
      <c r="DW24" s="690">
        <v>52.5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16536620</v>
      </c>
      <c r="S25" s="609"/>
      <c r="T25" s="609"/>
      <c r="U25" s="609"/>
      <c r="V25" s="609"/>
      <c r="W25" s="609"/>
      <c r="X25" s="609"/>
      <c r="Y25" s="610"/>
      <c r="Z25" s="646">
        <v>60.4</v>
      </c>
      <c r="AA25" s="646"/>
      <c r="AB25" s="646"/>
      <c r="AC25" s="646"/>
      <c r="AD25" s="647">
        <v>15681780</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4281812</v>
      </c>
      <c r="CS25" s="621"/>
      <c r="CT25" s="621"/>
      <c r="CU25" s="621"/>
      <c r="CV25" s="621"/>
      <c r="CW25" s="621"/>
      <c r="CX25" s="621"/>
      <c r="CY25" s="622"/>
      <c r="CZ25" s="611">
        <v>16</v>
      </c>
      <c r="DA25" s="623"/>
      <c r="DB25" s="623"/>
      <c r="DC25" s="624"/>
      <c r="DD25" s="614">
        <v>3889570</v>
      </c>
      <c r="DE25" s="621"/>
      <c r="DF25" s="621"/>
      <c r="DG25" s="621"/>
      <c r="DH25" s="621"/>
      <c r="DI25" s="621"/>
      <c r="DJ25" s="621"/>
      <c r="DK25" s="622"/>
      <c r="DL25" s="614">
        <v>3846115</v>
      </c>
      <c r="DM25" s="621"/>
      <c r="DN25" s="621"/>
      <c r="DO25" s="621"/>
      <c r="DP25" s="621"/>
      <c r="DQ25" s="621"/>
      <c r="DR25" s="621"/>
      <c r="DS25" s="621"/>
      <c r="DT25" s="621"/>
      <c r="DU25" s="621"/>
      <c r="DV25" s="622"/>
      <c r="DW25" s="611">
        <v>24.4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5093</v>
      </c>
      <c r="S26" s="609"/>
      <c r="T26" s="609"/>
      <c r="U26" s="609"/>
      <c r="V26" s="609"/>
      <c r="W26" s="609"/>
      <c r="X26" s="609"/>
      <c r="Y26" s="610"/>
      <c r="Z26" s="646">
        <v>0</v>
      </c>
      <c r="AA26" s="646"/>
      <c r="AB26" s="646"/>
      <c r="AC26" s="646"/>
      <c r="AD26" s="647">
        <v>5093</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2197378</v>
      </c>
      <c r="CS26" s="609"/>
      <c r="CT26" s="609"/>
      <c r="CU26" s="609"/>
      <c r="CV26" s="609"/>
      <c r="CW26" s="609"/>
      <c r="CX26" s="609"/>
      <c r="CY26" s="610"/>
      <c r="CZ26" s="611">
        <v>8.1999999999999993</v>
      </c>
      <c r="DA26" s="623"/>
      <c r="DB26" s="623"/>
      <c r="DC26" s="624"/>
      <c r="DD26" s="614">
        <v>2012973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277190</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5284350</v>
      </c>
      <c r="BH27" s="609"/>
      <c r="BI27" s="609"/>
      <c r="BJ27" s="609"/>
      <c r="BK27" s="609"/>
      <c r="BL27" s="609"/>
      <c r="BM27" s="609"/>
      <c r="BN27" s="610"/>
      <c r="BO27" s="646">
        <v>100</v>
      </c>
      <c r="BP27" s="646"/>
      <c r="BQ27" s="646"/>
      <c r="BR27" s="646"/>
      <c r="BS27" s="647">
        <v>142910</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4836966</v>
      </c>
      <c r="CS27" s="621"/>
      <c r="CT27" s="621"/>
      <c r="CU27" s="621"/>
      <c r="CV27" s="621"/>
      <c r="CW27" s="621"/>
      <c r="CX27" s="621"/>
      <c r="CY27" s="622"/>
      <c r="CZ27" s="611">
        <v>18.100000000000001</v>
      </c>
      <c r="DA27" s="623"/>
      <c r="DB27" s="623"/>
      <c r="DC27" s="624"/>
      <c r="DD27" s="614">
        <v>1944441</v>
      </c>
      <c r="DE27" s="621"/>
      <c r="DF27" s="621"/>
      <c r="DG27" s="621"/>
      <c r="DH27" s="621"/>
      <c r="DI27" s="621"/>
      <c r="DJ27" s="621"/>
      <c r="DK27" s="622"/>
      <c r="DL27" s="614">
        <v>1111376</v>
      </c>
      <c r="DM27" s="621"/>
      <c r="DN27" s="621"/>
      <c r="DO27" s="621"/>
      <c r="DP27" s="621"/>
      <c r="DQ27" s="621"/>
      <c r="DR27" s="621"/>
      <c r="DS27" s="621"/>
      <c r="DT27" s="621"/>
      <c r="DU27" s="621"/>
      <c r="DV27" s="622"/>
      <c r="DW27" s="611">
        <v>7.1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213556</v>
      </c>
      <c r="S28" s="609"/>
      <c r="T28" s="609"/>
      <c r="U28" s="609"/>
      <c r="V28" s="609"/>
      <c r="W28" s="609"/>
      <c r="X28" s="609"/>
      <c r="Y28" s="610"/>
      <c r="Z28" s="646">
        <v>0.8</v>
      </c>
      <c r="AA28" s="646"/>
      <c r="AB28" s="646"/>
      <c r="AC28" s="646"/>
      <c r="AD28" s="647">
        <v>8927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3357763</v>
      </c>
      <c r="CS28" s="609"/>
      <c r="CT28" s="609"/>
      <c r="CU28" s="609"/>
      <c r="CV28" s="609"/>
      <c r="CW28" s="609"/>
      <c r="CX28" s="609"/>
      <c r="CY28" s="610"/>
      <c r="CZ28" s="611">
        <v>12.6</v>
      </c>
      <c r="DA28" s="623"/>
      <c r="DB28" s="623"/>
      <c r="DC28" s="624"/>
      <c r="DD28" s="614">
        <v>3314921</v>
      </c>
      <c r="DE28" s="609"/>
      <c r="DF28" s="609"/>
      <c r="DG28" s="609"/>
      <c r="DH28" s="609"/>
      <c r="DI28" s="609"/>
      <c r="DJ28" s="609"/>
      <c r="DK28" s="610"/>
      <c r="DL28" s="614">
        <v>3313621</v>
      </c>
      <c r="DM28" s="609"/>
      <c r="DN28" s="609"/>
      <c r="DO28" s="609"/>
      <c r="DP28" s="609"/>
      <c r="DQ28" s="609"/>
      <c r="DR28" s="609"/>
      <c r="DS28" s="609"/>
      <c r="DT28" s="609"/>
      <c r="DU28" s="609"/>
      <c r="DV28" s="610"/>
      <c r="DW28" s="611">
        <v>21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144019</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3357518</v>
      </c>
      <c r="CS29" s="621"/>
      <c r="CT29" s="621"/>
      <c r="CU29" s="621"/>
      <c r="CV29" s="621"/>
      <c r="CW29" s="621"/>
      <c r="CX29" s="621"/>
      <c r="CY29" s="622"/>
      <c r="CZ29" s="611">
        <v>12.6</v>
      </c>
      <c r="DA29" s="623"/>
      <c r="DB29" s="623"/>
      <c r="DC29" s="624"/>
      <c r="DD29" s="614">
        <v>3314676</v>
      </c>
      <c r="DE29" s="621"/>
      <c r="DF29" s="621"/>
      <c r="DG29" s="621"/>
      <c r="DH29" s="621"/>
      <c r="DI29" s="621"/>
      <c r="DJ29" s="621"/>
      <c r="DK29" s="622"/>
      <c r="DL29" s="614">
        <v>3313376</v>
      </c>
      <c r="DM29" s="621"/>
      <c r="DN29" s="621"/>
      <c r="DO29" s="621"/>
      <c r="DP29" s="621"/>
      <c r="DQ29" s="621"/>
      <c r="DR29" s="621"/>
      <c r="DS29" s="621"/>
      <c r="DT29" s="621"/>
      <c r="DU29" s="621"/>
      <c r="DV29" s="622"/>
      <c r="DW29" s="611">
        <v>21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3063900</v>
      </c>
      <c r="S30" s="609"/>
      <c r="T30" s="609"/>
      <c r="U30" s="609"/>
      <c r="V30" s="609"/>
      <c r="W30" s="609"/>
      <c r="X30" s="609"/>
      <c r="Y30" s="610"/>
      <c r="Z30" s="646">
        <v>11.2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3302881</v>
      </c>
      <c r="CS30" s="609"/>
      <c r="CT30" s="609"/>
      <c r="CU30" s="609"/>
      <c r="CV30" s="609"/>
      <c r="CW30" s="609"/>
      <c r="CX30" s="609"/>
      <c r="CY30" s="610"/>
      <c r="CZ30" s="611">
        <v>12.4</v>
      </c>
      <c r="DA30" s="623"/>
      <c r="DB30" s="623"/>
      <c r="DC30" s="624"/>
      <c r="DD30" s="614">
        <v>3262181</v>
      </c>
      <c r="DE30" s="609"/>
      <c r="DF30" s="609"/>
      <c r="DG30" s="609"/>
      <c r="DH30" s="609"/>
      <c r="DI30" s="609"/>
      <c r="DJ30" s="609"/>
      <c r="DK30" s="610"/>
      <c r="DL30" s="614">
        <v>3260881</v>
      </c>
      <c r="DM30" s="609"/>
      <c r="DN30" s="609"/>
      <c r="DO30" s="609"/>
      <c r="DP30" s="609"/>
      <c r="DQ30" s="609"/>
      <c r="DR30" s="609"/>
      <c r="DS30" s="609"/>
      <c r="DT30" s="609"/>
      <c r="DU30" s="609"/>
      <c r="DV30" s="610"/>
      <c r="DW30" s="611">
        <v>20.7</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97.7</v>
      </c>
      <c r="BN31" s="671"/>
      <c r="BO31" s="671"/>
      <c r="BP31" s="671"/>
      <c r="BQ31" s="673"/>
      <c r="BR31" s="670">
        <v>99.2</v>
      </c>
      <c r="BS31" s="671"/>
      <c r="BT31" s="671"/>
      <c r="BU31" s="671"/>
      <c r="BV31" s="671"/>
      <c r="BW31" s="671"/>
      <c r="BX31" s="672">
        <v>97.8</v>
      </c>
      <c r="BY31" s="671"/>
      <c r="BZ31" s="671"/>
      <c r="CA31" s="671"/>
      <c r="CB31" s="673"/>
      <c r="CD31" s="629"/>
      <c r="CE31" s="630"/>
      <c r="CF31" s="605" t="s">
        <v>300</v>
      </c>
      <c r="CG31" s="606"/>
      <c r="CH31" s="606"/>
      <c r="CI31" s="606"/>
      <c r="CJ31" s="606"/>
      <c r="CK31" s="606"/>
      <c r="CL31" s="606"/>
      <c r="CM31" s="606"/>
      <c r="CN31" s="606"/>
      <c r="CO31" s="606"/>
      <c r="CP31" s="606"/>
      <c r="CQ31" s="607"/>
      <c r="CR31" s="608">
        <v>54637</v>
      </c>
      <c r="CS31" s="621"/>
      <c r="CT31" s="621"/>
      <c r="CU31" s="621"/>
      <c r="CV31" s="621"/>
      <c r="CW31" s="621"/>
      <c r="CX31" s="621"/>
      <c r="CY31" s="622"/>
      <c r="CZ31" s="611">
        <v>0.2</v>
      </c>
      <c r="DA31" s="623"/>
      <c r="DB31" s="623"/>
      <c r="DC31" s="624"/>
      <c r="DD31" s="614">
        <v>52495</v>
      </c>
      <c r="DE31" s="621"/>
      <c r="DF31" s="621"/>
      <c r="DG31" s="621"/>
      <c r="DH31" s="621"/>
      <c r="DI31" s="621"/>
      <c r="DJ31" s="621"/>
      <c r="DK31" s="622"/>
      <c r="DL31" s="614">
        <v>52495</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1641513</v>
      </c>
      <c r="S32" s="609"/>
      <c r="T32" s="609"/>
      <c r="U32" s="609"/>
      <c r="V32" s="609"/>
      <c r="W32" s="609"/>
      <c r="X32" s="609"/>
      <c r="Y32" s="610"/>
      <c r="Z32" s="646">
        <v>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99.3</v>
      </c>
      <c r="BH32" s="621"/>
      <c r="BI32" s="621"/>
      <c r="BJ32" s="621"/>
      <c r="BK32" s="621"/>
      <c r="BL32" s="621"/>
      <c r="BM32" s="612">
        <v>98.2</v>
      </c>
      <c r="BN32" s="621"/>
      <c r="BO32" s="621"/>
      <c r="BP32" s="621"/>
      <c r="BQ32" s="644"/>
      <c r="BR32" s="674">
        <v>99.3</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245</v>
      </c>
      <c r="CS32" s="609"/>
      <c r="CT32" s="609"/>
      <c r="CU32" s="609"/>
      <c r="CV32" s="609"/>
      <c r="CW32" s="609"/>
      <c r="CX32" s="609"/>
      <c r="CY32" s="610"/>
      <c r="CZ32" s="611">
        <v>0</v>
      </c>
      <c r="DA32" s="623"/>
      <c r="DB32" s="623"/>
      <c r="DC32" s="624"/>
      <c r="DD32" s="614">
        <v>245</v>
      </c>
      <c r="DE32" s="609"/>
      <c r="DF32" s="609"/>
      <c r="DG32" s="609"/>
      <c r="DH32" s="609"/>
      <c r="DI32" s="609"/>
      <c r="DJ32" s="609"/>
      <c r="DK32" s="610"/>
      <c r="DL32" s="614">
        <v>245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148275</v>
      </c>
      <c r="S33" s="609"/>
      <c r="T33" s="609"/>
      <c r="U33" s="609"/>
      <c r="V33" s="609"/>
      <c r="W33" s="609"/>
      <c r="X33" s="609"/>
      <c r="Y33" s="610"/>
      <c r="Z33" s="646">
        <v>0.5</v>
      </c>
      <c r="AA33" s="646"/>
      <c r="AB33" s="646"/>
      <c r="AC33" s="646"/>
      <c r="AD33" s="647">
        <v>25967</v>
      </c>
      <c r="AE33" s="647"/>
      <c r="AF33" s="647"/>
      <c r="AG33" s="647"/>
      <c r="AH33" s="647"/>
      <c r="AI33" s="647"/>
      <c r="AJ33" s="647"/>
      <c r="AK33" s="647"/>
      <c r="AL33" s="611">
        <v>0.2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v>
      </c>
      <c r="BH33" s="593"/>
      <c r="BI33" s="593"/>
      <c r="BJ33" s="593"/>
      <c r="BK33" s="593"/>
      <c r="BL33" s="593"/>
      <c r="BM33" s="639">
        <v>97.1</v>
      </c>
      <c r="BN33" s="593"/>
      <c r="BO33" s="593"/>
      <c r="BP33" s="593"/>
      <c r="BQ33" s="656"/>
      <c r="BR33" s="669">
        <v>99</v>
      </c>
      <c r="BS33" s="593"/>
      <c r="BT33" s="593"/>
      <c r="BU33" s="593"/>
      <c r="BV33" s="593"/>
      <c r="BW33" s="593"/>
      <c r="BX33" s="639">
        <v>97.1</v>
      </c>
      <c r="BY33" s="593"/>
      <c r="BZ33" s="593"/>
      <c r="CA33" s="593"/>
      <c r="CB33" s="656"/>
      <c r="CD33" s="605" t="s">
        <v>307</v>
      </c>
      <c r="CE33" s="606"/>
      <c r="CF33" s="606"/>
      <c r="CG33" s="606"/>
      <c r="CH33" s="606"/>
      <c r="CI33" s="606"/>
      <c r="CJ33" s="606"/>
      <c r="CK33" s="606"/>
      <c r="CL33" s="606"/>
      <c r="CM33" s="606"/>
      <c r="CN33" s="606"/>
      <c r="CO33" s="606"/>
      <c r="CP33" s="606"/>
      <c r="CQ33" s="607"/>
      <c r="CR33" s="608">
        <v>12185190</v>
      </c>
      <c r="CS33" s="621"/>
      <c r="CT33" s="621"/>
      <c r="CU33" s="621"/>
      <c r="CV33" s="621"/>
      <c r="CW33" s="621"/>
      <c r="CX33" s="621"/>
      <c r="CY33" s="622"/>
      <c r="CZ33" s="611">
        <v>45.6</v>
      </c>
      <c r="DA33" s="623"/>
      <c r="DB33" s="623"/>
      <c r="DC33" s="624"/>
      <c r="DD33" s="614">
        <v>9087800</v>
      </c>
      <c r="DE33" s="621"/>
      <c r="DF33" s="621"/>
      <c r="DG33" s="621"/>
      <c r="DH33" s="621"/>
      <c r="DI33" s="621"/>
      <c r="DJ33" s="621"/>
      <c r="DK33" s="622"/>
      <c r="DL33" s="614">
        <v>7222660</v>
      </c>
      <c r="DM33" s="621"/>
      <c r="DN33" s="621"/>
      <c r="DO33" s="621"/>
      <c r="DP33" s="621"/>
      <c r="DQ33" s="621"/>
      <c r="DR33" s="621"/>
      <c r="DS33" s="621"/>
      <c r="DT33" s="621"/>
      <c r="DU33" s="621"/>
      <c r="DV33" s="622"/>
      <c r="DW33" s="611">
        <v>45.8</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712856</v>
      </c>
      <c r="S34" s="609"/>
      <c r="T34" s="609"/>
      <c r="U34" s="609"/>
      <c r="V34" s="609"/>
      <c r="W34" s="609"/>
      <c r="X34" s="609"/>
      <c r="Y34" s="610"/>
      <c r="Z34" s="646">
        <v>2.6</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3660534</v>
      </c>
      <c r="CS34" s="609"/>
      <c r="CT34" s="609"/>
      <c r="CU34" s="609"/>
      <c r="CV34" s="609"/>
      <c r="CW34" s="609"/>
      <c r="CX34" s="609"/>
      <c r="CY34" s="610"/>
      <c r="CZ34" s="611">
        <v>13.7</v>
      </c>
      <c r="DA34" s="623"/>
      <c r="DB34" s="623"/>
      <c r="DC34" s="624"/>
      <c r="DD34" s="614">
        <v>2728119</v>
      </c>
      <c r="DE34" s="609"/>
      <c r="DF34" s="609"/>
      <c r="DG34" s="609"/>
      <c r="DH34" s="609"/>
      <c r="DI34" s="609"/>
      <c r="DJ34" s="609"/>
      <c r="DK34" s="610"/>
      <c r="DL34" s="614">
        <v>2234301</v>
      </c>
      <c r="DM34" s="609"/>
      <c r="DN34" s="609"/>
      <c r="DO34" s="609"/>
      <c r="DP34" s="609"/>
      <c r="DQ34" s="609"/>
      <c r="DR34" s="609"/>
      <c r="DS34" s="609"/>
      <c r="DT34" s="609"/>
      <c r="DU34" s="609"/>
      <c r="DV34" s="610"/>
      <c r="DW34" s="611">
        <v>14.2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1926505</v>
      </c>
      <c r="S35" s="609"/>
      <c r="T35" s="609"/>
      <c r="U35" s="609"/>
      <c r="V35" s="609"/>
      <c r="W35" s="609"/>
      <c r="X35" s="609"/>
      <c r="Y35" s="610"/>
      <c r="Z35" s="646">
        <v>7</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230740</v>
      </c>
      <c r="CS35" s="621"/>
      <c r="CT35" s="621"/>
      <c r="CU35" s="621"/>
      <c r="CV35" s="621"/>
      <c r="CW35" s="621"/>
      <c r="CX35" s="621"/>
      <c r="CY35" s="622"/>
      <c r="CZ35" s="611">
        <v>0.9</v>
      </c>
      <c r="DA35" s="623"/>
      <c r="DB35" s="623"/>
      <c r="DC35" s="624"/>
      <c r="DD35" s="614">
        <v>151475</v>
      </c>
      <c r="DE35" s="621"/>
      <c r="DF35" s="621"/>
      <c r="DG35" s="621"/>
      <c r="DH35" s="621"/>
      <c r="DI35" s="621"/>
      <c r="DJ35" s="621"/>
      <c r="DK35" s="622"/>
      <c r="DL35" s="614">
        <v>84335</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717624</v>
      </c>
      <c r="S36" s="609"/>
      <c r="T36" s="609"/>
      <c r="U36" s="609"/>
      <c r="V36" s="609"/>
      <c r="W36" s="609"/>
      <c r="X36" s="609"/>
      <c r="Y36" s="610"/>
      <c r="Z36" s="646">
        <v>2.6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4371502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155969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4003295</v>
      </c>
      <c r="CS36" s="609"/>
      <c r="CT36" s="609"/>
      <c r="CU36" s="609"/>
      <c r="CV36" s="609"/>
      <c r="CW36" s="609"/>
      <c r="CX36" s="609"/>
      <c r="CY36" s="610"/>
      <c r="CZ36" s="611">
        <v>15</v>
      </c>
      <c r="DA36" s="623"/>
      <c r="DB36" s="623"/>
      <c r="DC36" s="624"/>
      <c r="DD36" s="614">
        <v>3425665</v>
      </c>
      <c r="DE36" s="609"/>
      <c r="DF36" s="609"/>
      <c r="DG36" s="609"/>
      <c r="DH36" s="609"/>
      <c r="DI36" s="609"/>
      <c r="DJ36" s="609"/>
      <c r="DK36" s="610"/>
      <c r="DL36" s="614">
        <v>3050447</v>
      </c>
      <c r="DM36" s="609"/>
      <c r="DN36" s="609"/>
      <c r="DO36" s="609"/>
      <c r="DP36" s="609"/>
      <c r="DQ36" s="609"/>
      <c r="DR36" s="609"/>
      <c r="DS36" s="609"/>
      <c r="DT36" s="609"/>
      <c r="DU36" s="609"/>
      <c r="DV36" s="610"/>
      <c r="DW36" s="611">
        <v>19.399999999999999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587292</v>
      </c>
      <c r="S37" s="609"/>
      <c r="T37" s="609"/>
      <c r="U37" s="609"/>
      <c r="V37" s="609"/>
      <c r="W37" s="609"/>
      <c r="X37" s="609"/>
      <c r="Y37" s="610"/>
      <c r="Z37" s="646">
        <v>2.1</v>
      </c>
      <c r="AA37" s="646"/>
      <c r="AB37" s="646"/>
      <c r="AC37" s="646"/>
      <c r="AD37" s="647">
        <v>273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1340000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86390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1628774</v>
      </c>
      <c r="CS37" s="621"/>
      <c r="CT37" s="621"/>
      <c r="CU37" s="621"/>
      <c r="CV37" s="621"/>
      <c r="CW37" s="621"/>
      <c r="CX37" s="621"/>
      <c r="CY37" s="622"/>
      <c r="CZ37" s="611">
        <v>6.1</v>
      </c>
      <c r="DA37" s="623"/>
      <c r="DB37" s="623"/>
      <c r="DC37" s="624"/>
      <c r="DD37" s="614">
        <v>1385337</v>
      </c>
      <c r="DE37" s="621"/>
      <c r="DF37" s="621"/>
      <c r="DG37" s="621"/>
      <c r="DH37" s="621"/>
      <c r="DI37" s="621"/>
      <c r="DJ37" s="621"/>
      <c r="DK37" s="622"/>
      <c r="DL37" s="614">
        <v>1360953</v>
      </c>
      <c r="DM37" s="621"/>
      <c r="DN37" s="621"/>
      <c r="DO37" s="621"/>
      <c r="DP37" s="621"/>
      <c r="DQ37" s="621"/>
      <c r="DR37" s="621"/>
      <c r="DS37" s="621"/>
      <c r="DT37" s="621"/>
      <c r="DU37" s="621"/>
      <c r="DV37" s="622"/>
      <c r="DW37" s="611">
        <v>8.6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1393193</v>
      </c>
      <c r="S38" s="609"/>
      <c r="T38" s="609"/>
      <c r="U38" s="609"/>
      <c r="V38" s="609"/>
      <c r="W38" s="609"/>
      <c r="X38" s="609"/>
      <c r="Y38" s="610"/>
      <c r="Z38" s="646">
        <v>5.0999999999999996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527153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5699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2368029</v>
      </c>
      <c r="CS38" s="609"/>
      <c r="CT38" s="609"/>
      <c r="CU38" s="609"/>
      <c r="CV38" s="609"/>
      <c r="CW38" s="609"/>
      <c r="CX38" s="609"/>
      <c r="CY38" s="610"/>
      <c r="CZ38" s="611">
        <v>8.9</v>
      </c>
      <c r="DA38" s="623"/>
      <c r="DB38" s="623"/>
      <c r="DC38" s="624"/>
      <c r="DD38" s="614">
        <v>1950316</v>
      </c>
      <c r="DE38" s="609"/>
      <c r="DF38" s="609"/>
      <c r="DG38" s="609"/>
      <c r="DH38" s="609"/>
      <c r="DI38" s="609"/>
      <c r="DJ38" s="609"/>
      <c r="DK38" s="610"/>
      <c r="DL38" s="614">
        <v>1850561</v>
      </c>
      <c r="DM38" s="609"/>
      <c r="DN38" s="609"/>
      <c r="DO38" s="609"/>
      <c r="DP38" s="609"/>
      <c r="DQ38" s="609"/>
      <c r="DR38" s="609"/>
      <c r="DS38" s="609"/>
      <c r="DT38" s="609"/>
      <c r="DU38" s="609"/>
      <c r="DV38" s="610"/>
      <c r="DW38" s="611">
        <v>11.7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136320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8202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1129624</v>
      </c>
      <c r="CS39" s="621"/>
      <c r="CT39" s="621"/>
      <c r="CU39" s="621"/>
      <c r="CV39" s="621"/>
      <c r="CW39" s="621"/>
      <c r="CX39" s="621"/>
      <c r="CY39" s="622"/>
      <c r="CZ39" s="611">
        <v>4.2</v>
      </c>
      <c r="DA39" s="623"/>
      <c r="DB39" s="623"/>
      <c r="DC39" s="624"/>
      <c r="DD39" s="614">
        <v>389829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40493</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22500</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792968</v>
      </c>
      <c r="CS40" s="609"/>
      <c r="CT40" s="609"/>
      <c r="CU40" s="609"/>
      <c r="CV40" s="609"/>
      <c r="CW40" s="609"/>
      <c r="CX40" s="609"/>
      <c r="CY40" s="610"/>
      <c r="CZ40" s="611">
        <v>3</v>
      </c>
      <c r="DA40" s="623"/>
      <c r="DB40" s="623"/>
      <c r="DC40" s="624"/>
      <c r="DD40" s="614">
        <v>442396</v>
      </c>
      <c r="DE40" s="609"/>
      <c r="DF40" s="609"/>
      <c r="DG40" s="609"/>
      <c r="DH40" s="609"/>
      <c r="DI40" s="609"/>
      <c r="DJ40" s="609"/>
      <c r="DK40" s="610"/>
      <c r="DL40" s="614">
        <v>3016</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27367636</v>
      </c>
      <c r="S41" s="633"/>
      <c r="T41" s="633"/>
      <c r="U41" s="633"/>
      <c r="V41" s="633"/>
      <c r="W41" s="633"/>
      <c r="X41" s="633"/>
      <c r="Y41" s="636"/>
      <c r="Z41" s="637">
        <v>100</v>
      </c>
      <c r="AA41" s="637"/>
      <c r="AB41" s="637"/>
      <c r="AC41" s="637"/>
      <c r="AD41" s="638">
        <v>15722040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409132</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1936397</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459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2043195</v>
      </c>
      <c r="CS42" s="621"/>
      <c r="CT42" s="621"/>
      <c r="CU42" s="621"/>
      <c r="CV42" s="621"/>
      <c r="CW42" s="621"/>
      <c r="CX42" s="621"/>
      <c r="CY42" s="622"/>
      <c r="CZ42" s="611">
        <v>7.7</v>
      </c>
      <c r="DA42" s="623"/>
      <c r="DB42" s="623"/>
      <c r="DC42" s="624"/>
      <c r="DD42" s="614">
        <v>382876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43684</v>
      </c>
      <c r="CS43" s="621"/>
      <c r="CT43" s="621"/>
      <c r="CU43" s="621"/>
      <c r="CV43" s="621"/>
      <c r="CW43" s="621"/>
      <c r="CX43" s="621"/>
      <c r="CY43" s="622"/>
      <c r="CZ43" s="611">
        <v>0.2</v>
      </c>
      <c r="DA43" s="623"/>
      <c r="DB43" s="623"/>
      <c r="DC43" s="624"/>
      <c r="DD43" s="614">
        <v>43684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2043195</v>
      </c>
      <c r="CS44" s="609"/>
      <c r="CT44" s="609"/>
      <c r="CU44" s="609"/>
      <c r="CV44" s="609"/>
      <c r="CW44" s="609"/>
      <c r="CX44" s="609"/>
      <c r="CY44" s="610"/>
      <c r="CZ44" s="611">
        <v>7.7</v>
      </c>
      <c r="DA44" s="612"/>
      <c r="DB44" s="612"/>
      <c r="DC44" s="613"/>
      <c r="DD44" s="614">
        <v>382876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389641</v>
      </c>
      <c r="CS45" s="621"/>
      <c r="CT45" s="621"/>
      <c r="CU45" s="621"/>
      <c r="CV45" s="621"/>
      <c r="CW45" s="621"/>
      <c r="CX45" s="621"/>
      <c r="CY45" s="622"/>
      <c r="CZ45" s="611">
        <v>1.5</v>
      </c>
      <c r="DA45" s="623"/>
      <c r="DB45" s="623"/>
      <c r="DC45" s="624"/>
      <c r="DD45" s="614">
        <v>21921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1568465</v>
      </c>
      <c r="CS46" s="609"/>
      <c r="CT46" s="609"/>
      <c r="CU46" s="609"/>
      <c r="CV46" s="609"/>
      <c r="CW46" s="609"/>
      <c r="CX46" s="609"/>
      <c r="CY46" s="610"/>
      <c r="CZ46" s="611">
        <v>5.9</v>
      </c>
      <c r="DA46" s="612"/>
      <c r="DB46" s="612"/>
      <c r="DC46" s="613"/>
      <c r="DD46" s="614">
        <v>355409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26704926</v>
      </c>
      <c r="CS49" s="593"/>
      <c r="CT49" s="593"/>
      <c r="CU49" s="593"/>
      <c r="CV49" s="593"/>
      <c r="CW49" s="593"/>
      <c r="CX49" s="593"/>
      <c r="CY49" s="594"/>
      <c r="CZ49" s="595">
        <v>100</v>
      </c>
      <c r="DA49" s="596"/>
      <c r="DB49" s="596"/>
      <c r="DC49" s="597"/>
      <c r="DD49" s="598">
        <v>18619608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8MZxxG474l2xPtmds5G0rGc6WBamNFYP0M+k0FTZvgE5IdWXm8kxT6hwC8nb+XrzCwiz2xgwLW4frjirLNAKA==" saltValue="ymlx31gxhBBReMdT90rO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27325</v>
      </c>
      <c r="R7" s="1090"/>
      <c r="S7" s="1090"/>
      <c r="T7" s="1090"/>
      <c r="U7" s="1090"/>
      <c r="V7" s="1090">
        <v>26683</v>
      </c>
      <c r="W7" s="1090"/>
      <c r="X7" s="1090"/>
      <c r="Y7" s="1090"/>
      <c r="Z7" s="1090"/>
      <c r="AA7" s="1090">
        <v>642</v>
      </c>
      <c r="AB7" s="1090"/>
      <c r="AC7" s="1090"/>
      <c r="AD7" s="1090"/>
      <c r="AE7" s="1091"/>
      <c r="AF7" s="1092">
        <v>434</v>
      </c>
      <c r="AG7" s="1093"/>
      <c r="AH7" s="1093"/>
      <c r="AI7" s="1093"/>
      <c r="AJ7" s="1094"/>
      <c r="AK7" s="1095">
        <v>1850</v>
      </c>
      <c r="AL7" s="1096"/>
      <c r="AM7" s="1096"/>
      <c r="AN7" s="1096"/>
      <c r="AO7" s="1096"/>
      <c r="AP7" s="1096">
        <v>15570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577</v>
      </c>
      <c r="BS7" s="1086" t="s">
        <v>565</v>
      </c>
      <c r="BT7" s="1087"/>
      <c r="BU7" s="1087"/>
      <c r="BV7" s="1087"/>
      <c r="BW7" s="1087"/>
      <c r="BX7" s="1087"/>
      <c r="BY7" s="1087"/>
      <c r="BZ7" s="1087"/>
      <c r="CA7" s="1087"/>
      <c r="CB7" s="1087"/>
      <c r="CC7" s="1087"/>
      <c r="CD7" s="1087"/>
      <c r="CE7" s="1087"/>
      <c r="CF7" s="1087"/>
      <c r="CG7" s="1099"/>
      <c r="CH7" s="1083">
        <v>0</v>
      </c>
      <c r="CI7" s="1084"/>
      <c r="CJ7" s="1084"/>
      <c r="CK7" s="1084"/>
      <c r="CL7" s="1085"/>
      <c r="CM7" s="1083">
        <v>15</v>
      </c>
      <c r="CN7" s="1084"/>
      <c r="CO7" s="1084"/>
      <c r="CP7" s="1084"/>
      <c r="CQ7" s="1085"/>
      <c r="CR7" s="1083">
        <v>5</v>
      </c>
      <c r="CS7" s="1084"/>
      <c r="CT7" s="1084"/>
      <c r="CU7" s="1084"/>
      <c r="CV7" s="1085"/>
      <c r="CW7" s="1083" t="s">
        <v>571</v>
      </c>
      <c r="CX7" s="1084"/>
      <c r="CY7" s="1084"/>
      <c r="CZ7" s="1084"/>
      <c r="DA7" s="1085"/>
      <c r="DB7" s="1083" t="s">
        <v>571</v>
      </c>
      <c r="DC7" s="1084"/>
      <c r="DD7" s="1084"/>
      <c r="DE7" s="1084"/>
      <c r="DF7" s="1085"/>
      <c r="DG7" s="1083">
        <v>167</v>
      </c>
      <c r="DH7" s="1084"/>
      <c r="DI7" s="1084"/>
      <c r="DJ7" s="1084"/>
      <c r="DK7" s="1085"/>
      <c r="DL7" s="1083" t="s">
        <v>571</v>
      </c>
      <c r="DM7" s="1084"/>
      <c r="DN7" s="1084"/>
      <c r="DO7" s="1084"/>
      <c r="DP7" s="1085"/>
      <c r="DQ7" s="1083">
        <v>151</v>
      </c>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82</v>
      </c>
      <c r="R8" s="1026"/>
      <c r="S8" s="1026"/>
      <c r="T8" s="1026"/>
      <c r="U8" s="1026"/>
      <c r="V8" s="1026">
        <v>62</v>
      </c>
      <c r="W8" s="1026"/>
      <c r="X8" s="1026"/>
      <c r="Y8" s="1026"/>
      <c r="Z8" s="1026"/>
      <c r="AA8" s="1026">
        <v>21</v>
      </c>
      <c r="AB8" s="1026"/>
      <c r="AC8" s="1026"/>
      <c r="AD8" s="1026"/>
      <c r="AE8" s="1027"/>
      <c r="AF8" s="1022">
        <v>21</v>
      </c>
      <c r="AG8" s="1023"/>
      <c r="AH8" s="1023"/>
      <c r="AI8" s="1023"/>
      <c r="AJ8" s="1024"/>
      <c r="AK8" s="1067">
        <v>3</v>
      </c>
      <c r="AL8" s="1068"/>
      <c r="AM8" s="1068"/>
      <c r="AN8" s="1068"/>
      <c r="AO8" s="1068"/>
      <c r="AP8" s="1068" t="s">
        <v>571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566</v>
      </c>
      <c r="BT8" s="980"/>
      <c r="BU8" s="980"/>
      <c r="BV8" s="980"/>
      <c r="BW8" s="980"/>
      <c r="BX8" s="980"/>
      <c r="BY8" s="980"/>
      <c r="BZ8" s="980"/>
      <c r="CA8" s="980"/>
      <c r="CB8" s="980"/>
      <c r="CC8" s="980"/>
      <c r="CD8" s="980"/>
      <c r="CE8" s="980"/>
      <c r="CF8" s="980"/>
      <c r="CG8" s="1001"/>
      <c r="CH8" s="976">
        <v>4</v>
      </c>
      <c r="CI8" s="977"/>
      <c r="CJ8" s="977"/>
      <c r="CK8" s="977"/>
      <c r="CL8" s="978"/>
      <c r="CM8" s="976">
        <v>72</v>
      </c>
      <c r="CN8" s="977"/>
      <c r="CO8" s="977"/>
      <c r="CP8" s="977"/>
      <c r="CQ8" s="978"/>
      <c r="CR8" s="976">
        <v>41</v>
      </c>
      <c r="CS8" s="977"/>
      <c r="CT8" s="977"/>
      <c r="CU8" s="977"/>
      <c r="CV8" s="978"/>
      <c r="CW8" s="976" t="s">
        <v>571</v>
      </c>
      <c r="CX8" s="977"/>
      <c r="CY8" s="977"/>
      <c r="CZ8" s="977"/>
      <c r="DA8" s="978"/>
      <c r="DB8" s="976" t="s">
        <v>571</v>
      </c>
      <c r="DC8" s="977"/>
      <c r="DD8" s="977"/>
      <c r="DE8" s="977"/>
      <c r="DF8" s="978"/>
      <c r="DG8" s="976" t="s">
        <v>571</v>
      </c>
      <c r="DH8" s="977"/>
      <c r="DI8" s="977"/>
      <c r="DJ8" s="977"/>
      <c r="DK8" s="978"/>
      <c r="DL8" s="976" t="s">
        <v>571</v>
      </c>
      <c r="DM8" s="977"/>
      <c r="DN8" s="977"/>
      <c r="DO8" s="977"/>
      <c r="DP8" s="978"/>
      <c r="DQ8" s="976" t="s">
        <v>571</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567</v>
      </c>
      <c r="BT9" s="980"/>
      <c r="BU9" s="980"/>
      <c r="BV9" s="980"/>
      <c r="BW9" s="980"/>
      <c r="BX9" s="980"/>
      <c r="BY9" s="980"/>
      <c r="BZ9" s="980"/>
      <c r="CA9" s="980"/>
      <c r="CB9" s="980"/>
      <c r="CC9" s="980"/>
      <c r="CD9" s="980"/>
      <c r="CE9" s="980"/>
      <c r="CF9" s="980"/>
      <c r="CG9" s="1001"/>
      <c r="CH9" s="976">
        <v>23</v>
      </c>
      <c r="CI9" s="977"/>
      <c r="CJ9" s="977"/>
      <c r="CK9" s="977"/>
      <c r="CL9" s="978"/>
      <c r="CM9" s="976">
        <v>361</v>
      </c>
      <c r="CN9" s="977"/>
      <c r="CO9" s="977"/>
      <c r="CP9" s="977"/>
      <c r="CQ9" s="978"/>
      <c r="CR9" s="976">
        <v>98</v>
      </c>
      <c r="CS9" s="977"/>
      <c r="CT9" s="977"/>
      <c r="CU9" s="977"/>
      <c r="CV9" s="978"/>
      <c r="CW9" s="976">
        <v>12</v>
      </c>
      <c r="CX9" s="977"/>
      <c r="CY9" s="977"/>
      <c r="CZ9" s="977"/>
      <c r="DA9" s="978"/>
      <c r="DB9" s="976" t="s">
        <v>571</v>
      </c>
      <c r="DC9" s="977"/>
      <c r="DD9" s="977"/>
      <c r="DE9" s="977"/>
      <c r="DF9" s="978"/>
      <c r="DG9" s="976" t="s">
        <v>571</v>
      </c>
      <c r="DH9" s="977"/>
      <c r="DI9" s="977"/>
      <c r="DJ9" s="977"/>
      <c r="DK9" s="978"/>
      <c r="DL9" s="976" t="s">
        <v>571</v>
      </c>
      <c r="DM9" s="977"/>
      <c r="DN9" s="977"/>
      <c r="DO9" s="977"/>
      <c r="DP9" s="978"/>
      <c r="DQ9" s="976" t="s">
        <v>571</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568</v>
      </c>
      <c r="BT10" s="980"/>
      <c r="BU10" s="980"/>
      <c r="BV10" s="980"/>
      <c r="BW10" s="980"/>
      <c r="BX10" s="980"/>
      <c r="BY10" s="980"/>
      <c r="BZ10" s="980"/>
      <c r="CA10" s="980"/>
      <c r="CB10" s="980"/>
      <c r="CC10" s="980"/>
      <c r="CD10" s="980"/>
      <c r="CE10" s="980"/>
      <c r="CF10" s="980"/>
      <c r="CG10" s="1001"/>
      <c r="CH10" s="976">
        <v>2</v>
      </c>
      <c r="CI10" s="977"/>
      <c r="CJ10" s="977"/>
      <c r="CK10" s="977"/>
      <c r="CL10" s="978"/>
      <c r="CM10" s="976">
        <v>104</v>
      </c>
      <c r="CN10" s="977"/>
      <c r="CO10" s="977"/>
      <c r="CP10" s="977"/>
      <c r="CQ10" s="978"/>
      <c r="CR10" s="976">
        <v>100</v>
      </c>
      <c r="CS10" s="977"/>
      <c r="CT10" s="977"/>
      <c r="CU10" s="977"/>
      <c r="CV10" s="978"/>
      <c r="CW10" s="976" t="s">
        <v>571</v>
      </c>
      <c r="CX10" s="977"/>
      <c r="CY10" s="977"/>
      <c r="CZ10" s="977"/>
      <c r="DA10" s="978"/>
      <c r="DB10" s="976" t="s">
        <v>571</v>
      </c>
      <c r="DC10" s="977"/>
      <c r="DD10" s="977"/>
      <c r="DE10" s="977"/>
      <c r="DF10" s="978"/>
      <c r="DG10" s="976" t="s">
        <v>571</v>
      </c>
      <c r="DH10" s="977"/>
      <c r="DI10" s="977"/>
      <c r="DJ10" s="977"/>
      <c r="DK10" s="978"/>
      <c r="DL10" s="976" t="s">
        <v>571</v>
      </c>
      <c r="DM10" s="977"/>
      <c r="DN10" s="977"/>
      <c r="DO10" s="977"/>
      <c r="DP10" s="978"/>
      <c r="DQ10" s="976" t="s">
        <v>571</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569</v>
      </c>
      <c r="BT11" s="980"/>
      <c r="BU11" s="980"/>
      <c r="BV11" s="980"/>
      <c r="BW11" s="980"/>
      <c r="BX11" s="980"/>
      <c r="BY11" s="980"/>
      <c r="BZ11" s="980"/>
      <c r="CA11" s="980"/>
      <c r="CB11" s="980"/>
      <c r="CC11" s="980"/>
      <c r="CD11" s="980"/>
      <c r="CE11" s="980"/>
      <c r="CF11" s="980"/>
      <c r="CG11" s="1001"/>
      <c r="CH11" s="976">
        <v>0</v>
      </c>
      <c r="CI11" s="977"/>
      <c r="CJ11" s="977"/>
      <c r="CK11" s="977"/>
      <c r="CL11" s="978"/>
      <c r="CM11" s="976">
        <v>23</v>
      </c>
      <c r="CN11" s="977"/>
      <c r="CO11" s="977"/>
      <c r="CP11" s="977"/>
      <c r="CQ11" s="978"/>
      <c r="CR11" s="976">
        <v>20</v>
      </c>
      <c r="CS11" s="977"/>
      <c r="CT11" s="977"/>
      <c r="CU11" s="977"/>
      <c r="CV11" s="978"/>
      <c r="CW11" s="976" t="s">
        <v>571</v>
      </c>
      <c r="CX11" s="977"/>
      <c r="CY11" s="977"/>
      <c r="CZ11" s="977"/>
      <c r="DA11" s="978"/>
      <c r="DB11" s="976" t="s">
        <v>571</v>
      </c>
      <c r="DC11" s="977"/>
      <c r="DD11" s="977"/>
      <c r="DE11" s="977"/>
      <c r="DF11" s="978"/>
      <c r="DG11" s="976" t="s">
        <v>571</v>
      </c>
      <c r="DH11" s="977"/>
      <c r="DI11" s="977"/>
      <c r="DJ11" s="977"/>
      <c r="DK11" s="978"/>
      <c r="DL11" s="976" t="s">
        <v>571</v>
      </c>
      <c r="DM11" s="977"/>
      <c r="DN11" s="977"/>
      <c r="DO11" s="977"/>
      <c r="DP11" s="978"/>
      <c r="DQ11" s="976" t="s">
        <v>571</v>
      </c>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570</v>
      </c>
      <c r="BT12" s="980"/>
      <c r="BU12" s="980"/>
      <c r="BV12" s="980"/>
      <c r="BW12" s="980"/>
      <c r="BX12" s="980"/>
      <c r="BY12" s="980"/>
      <c r="BZ12" s="980"/>
      <c r="CA12" s="980"/>
      <c r="CB12" s="980"/>
      <c r="CC12" s="980"/>
      <c r="CD12" s="980"/>
      <c r="CE12" s="980"/>
      <c r="CF12" s="980"/>
      <c r="CG12" s="1001"/>
      <c r="CH12" s="976">
        <v>0</v>
      </c>
      <c r="CI12" s="977"/>
      <c r="CJ12" s="977"/>
      <c r="CK12" s="977"/>
      <c r="CL12" s="978"/>
      <c r="CM12" s="976">
        <v>31</v>
      </c>
      <c r="CN12" s="977"/>
      <c r="CO12" s="977"/>
      <c r="CP12" s="977"/>
      <c r="CQ12" s="978"/>
      <c r="CR12" s="976">
        <v>20</v>
      </c>
      <c r="CS12" s="977"/>
      <c r="CT12" s="977"/>
      <c r="CU12" s="977"/>
      <c r="CV12" s="978"/>
      <c r="CW12" s="976" t="s">
        <v>571</v>
      </c>
      <c r="CX12" s="977"/>
      <c r="CY12" s="977"/>
      <c r="CZ12" s="977"/>
      <c r="DA12" s="978"/>
      <c r="DB12" s="976" t="s">
        <v>571</v>
      </c>
      <c r="DC12" s="977"/>
      <c r="DD12" s="977"/>
      <c r="DE12" s="977"/>
      <c r="DF12" s="978"/>
      <c r="DG12" s="976" t="s">
        <v>571</v>
      </c>
      <c r="DH12" s="977"/>
      <c r="DI12" s="977"/>
      <c r="DJ12" s="977"/>
      <c r="DK12" s="978"/>
      <c r="DL12" s="976" t="s">
        <v>571</v>
      </c>
      <c r="DM12" s="977"/>
      <c r="DN12" s="977"/>
      <c r="DO12" s="977"/>
      <c r="DP12" s="978"/>
      <c r="DQ12" s="976" t="s">
        <v>571</v>
      </c>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27402</v>
      </c>
      <c r="R23" s="1048"/>
      <c r="S23" s="1048"/>
      <c r="T23" s="1048"/>
      <c r="U23" s="1048"/>
      <c r="V23" s="1048">
        <v>26740</v>
      </c>
      <c r="W23" s="1048"/>
      <c r="X23" s="1048"/>
      <c r="Y23" s="1048"/>
      <c r="Z23" s="1048"/>
      <c r="AA23" s="1048">
        <v>663</v>
      </c>
      <c r="AB23" s="1048"/>
      <c r="AC23" s="1048"/>
      <c r="AD23" s="1048"/>
      <c r="AE23" s="1055"/>
      <c r="AF23" s="1056">
        <v>455</v>
      </c>
      <c r="AG23" s="1048"/>
      <c r="AH23" s="1048"/>
      <c r="AI23" s="1048"/>
      <c r="AJ23" s="1057"/>
      <c r="AK23" s="1058"/>
      <c r="AL23" s="1059"/>
      <c r="AM23" s="1059"/>
      <c r="AN23" s="1059"/>
      <c r="AO23" s="1059"/>
      <c r="AP23" s="1048">
        <v>15570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5246</v>
      </c>
      <c r="R28" s="1038"/>
      <c r="S28" s="1038"/>
      <c r="T28" s="1038"/>
      <c r="U28" s="1038"/>
      <c r="V28" s="1038">
        <v>5090</v>
      </c>
      <c r="W28" s="1038"/>
      <c r="X28" s="1038"/>
      <c r="Y28" s="1038"/>
      <c r="Z28" s="1038"/>
      <c r="AA28" s="1038">
        <v>156</v>
      </c>
      <c r="AB28" s="1038"/>
      <c r="AC28" s="1038"/>
      <c r="AD28" s="1038"/>
      <c r="AE28" s="1039"/>
      <c r="AF28" s="1040">
        <v>156</v>
      </c>
      <c r="AG28" s="1038"/>
      <c r="AH28" s="1038"/>
      <c r="AI28" s="1038"/>
      <c r="AJ28" s="1041"/>
      <c r="AK28" s="1029">
        <v>438</v>
      </c>
      <c r="AL28" s="1030"/>
      <c r="AM28" s="1030"/>
      <c r="AN28" s="1030"/>
      <c r="AO28" s="1030"/>
      <c r="AP28" s="1030" t="s">
        <v>571</v>
      </c>
      <c r="AQ28" s="1030"/>
      <c r="AR28" s="1030"/>
      <c r="AS28" s="1030"/>
      <c r="AT28" s="1030"/>
      <c r="AU28" s="1030" t="s">
        <v>571</v>
      </c>
      <c r="AV28" s="1030"/>
      <c r="AW28" s="1030"/>
      <c r="AX28" s="1030"/>
      <c r="AY28" s="1030"/>
      <c r="AZ28" s="1031" t="s">
        <v>571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980</v>
      </c>
      <c r="R29" s="1026"/>
      <c r="S29" s="1026"/>
      <c r="T29" s="1026"/>
      <c r="U29" s="1026"/>
      <c r="V29" s="1026">
        <v>980</v>
      </c>
      <c r="W29" s="1026"/>
      <c r="X29" s="1026"/>
      <c r="Y29" s="1026"/>
      <c r="Z29" s="1026"/>
      <c r="AA29" s="1026">
        <v>0</v>
      </c>
      <c r="AB29" s="1026"/>
      <c r="AC29" s="1026"/>
      <c r="AD29" s="1026"/>
      <c r="AE29" s="1027"/>
      <c r="AF29" s="1022">
        <v>0</v>
      </c>
      <c r="AG29" s="1023"/>
      <c r="AH29" s="1023"/>
      <c r="AI29" s="1023"/>
      <c r="AJ29" s="1024"/>
      <c r="AK29" s="967">
        <v>262</v>
      </c>
      <c r="AL29" s="958"/>
      <c r="AM29" s="958"/>
      <c r="AN29" s="958"/>
      <c r="AO29" s="958"/>
      <c r="AP29" s="958" t="s">
        <v>571</v>
      </c>
      <c r="AQ29" s="958"/>
      <c r="AR29" s="958"/>
      <c r="AS29" s="958"/>
      <c r="AT29" s="958"/>
      <c r="AU29" s="958" t="s">
        <v>571</v>
      </c>
      <c r="AV29" s="958"/>
      <c r="AW29" s="958"/>
      <c r="AX29" s="958"/>
      <c r="AY29" s="958"/>
      <c r="AZ29" s="1028" t="s">
        <v>571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6485</v>
      </c>
      <c r="R30" s="1026"/>
      <c r="S30" s="1026"/>
      <c r="T30" s="1026"/>
      <c r="U30" s="1026"/>
      <c r="V30" s="1026">
        <v>6346</v>
      </c>
      <c r="W30" s="1026"/>
      <c r="X30" s="1026"/>
      <c r="Y30" s="1026"/>
      <c r="Z30" s="1026"/>
      <c r="AA30" s="1026">
        <v>139</v>
      </c>
      <c r="AB30" s="1026"/>
      <c r="AC30" s="1026"/>
      <c r="AD30" s="1026"/>
      <c r="AE30" s="1027"/>
      <c r="AF30" s="1022">
        <v>139</v>
      </c>
      <c r="AG30" s="1023"/>
      <c r="AH30" s="1023"/>
      <c r="AI30" s="1023"/>
      <c r="AJ30" s="1024"/>
      <c r="AK30" s="967">
        <v>872</v>
      </c>
      <c r="AL30" s="958"/>
      <c r="AM30" s="958"/>
      <c r="AN30" s="958"/>
      <c r="AO30" s="958"/>
      <c r="AP30" s="958" t="s">
        <v>571</v>
      </c>
      <c r="AQ30" s="958"/>
      <c r="AR30" s="958"/>
      <c r="AS30" s="958"/>
      <c r="AT30" s="958"/>
      <c r="AU30" s="958" t="s">
        <v>571</v>
      </c>
      <c r="AV30" s="958"/>
      <c r="AW30" s="958"/>
      <c r="AX30" s="958"/>
      <c r="AY30" s="958"/>
      <c r="AZ30" s="1028" t="s">
        <v>571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56</v>
      </c>
      <c r="R31" s="1026"/>
      <c r="S31" s="1026"/>
      <c r="T31" s="1026"/>
      <c r="U31" s="1026"/>
      <c r="V31" s="1026">
        <v>31</v>
      </c>
      <c r="W31" s="1026"/>
      <c r="X31" s="1026"/>
      <c r="Y31" s="1026"/>
      <c r="Z31" s="1026"/>
      <c r="AA31" s="1026">
        <v>26</v>
      </c>
      <c r="AB31" s="1026"/>
      <c r="AC31" s="1026"/>
      <c r="AD31" s="1026"/>
      <c r="AE31" s="1027"/>
      <c r="AF31" s="1022">
        <v>26</v>
      </c>
      <c r="AG31" s="1023"/>
      <c r="AH31" s="1023"/>
      <c r="AI31" s="1023"/>
      <c r="AJ31" s="1024"/>
      <c r="AK31" s="967" t="s">
        <v>571</v>
      </c>
      <c r="AL31" s="958"/>
      <c r="AM31" s="958"/>
      <c r="AN31" s="958"/>
      <c r="AO31" s="958"/>
      <c r="AP31" s="958" t="s">
        <v>571</v>
      </c>
      <c r="AQ31" s="958"/>
      <c r="AR31" s="958"/>
      <c r="AS31" s="958"/>
      <c r="AT31" s="958"/>
      <c r="AU31" s="958" t="s">
        <v>571</v>
      </c>
      <c r="AV31" s="958"/>
      <c r="AW31" s="958"/>
      <c r="AX31" s="958"/>
      <c r="AY31" s="958"/>
      <c r="AZ31" s="1028" t="s">
        <v>571</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11</v>
      </c>
      <c r="R32" s="1026"/>
      <c r="S32" s="1026"/>
      <c r="T32" s="1026"/>
      <c r="U32" s="1026"/>
      <c r="V32" s="1026">
        <v>10</v>
      </c>
      <c r="W32" s="1026"/>
      <c r="X32" s="1026"/>
      <c r="Y32" s="1026"/>
      <c r="Z32" s="1026"/>
      <c r="AA32" s="1026">
        <v>1</v>
      </c>
      <c r="AB32" s="1026"/>
      <c r="AC32" s="1026"/>
      <c r="AD32" s="1026"/>
      <c r="AE32" s="1027"/>
      <c r="AF32" s="1022">
        <v>1</v>
      </c>
      <c r="AG32" s="1023"/>
      <c r="AH32" s="1023"/>
      <c r="AI32" s="1023"/>
      <c r="AJ32" s="1024"/>
      <c r="AK32" s="967">
        <v>8</v>
      </c>
      <c r="AL32" s="958"/>
      <c r="AM32" s="958"/>
      <c r="AN32" s="958"/>
      <c r="AO32" s="958"/>
      <c r="AP32" s="958" t="s">
        <v>571</v>
      </c>
      <c r="AQ32" s="958"/>
      <c r="AR32" s="958"/>
      <c r="AS32" s="958"/>
      <c r="AT32" s="958"/>
      <c r="AU32" s="958" t="s">
        <v>571</v>
      </c>
      <c r="AV32" s="958"/>
      <c r="AW32" s="958"/>
      <c r="AX32" s="958"/>
      <c r="AY32" s="958"/>
      <c r="AZ32" s="1028" t="s">
        <v>571</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394</v>
      </c>
      <c r="C33" s="1018"/>
      <c r="D33" s="1018"/>
      <c r="E33" s="1018"/>
      <c r="F33" s="1018"/>
      <c r="G33" s="1018"/>
      <c r="H33" s="1018"/>
      <c r="I33" s="1018"/>
      <c r="J33" s="1018"/>
      <c r="K33" s="1018"/>
      <c r="L33" s="1018"/>
      <c r="M33" s="1018"/>
      <c r="N33" s="1018"/>
      <c r="O33" s="1018"/>
      <c r="P33" s="1019"/>
      <c r="Q33" s="1025">
        <v>118</v>
      </c>
      <c r="R33" s="1026"/>
      <c r="S33" s="1026"/>
      <c r="T33" s="1026"/>
      <c r="U33" s="1026"/>
      <c r="V33" s="1026">
        <v>114</v>
      </c>
      <c r="W33" s="1026"/>
      <c r="X33" s="1026"/>
      <c r="Y33" s="1026"/>
      <c r="Z33" s="1026"/>
      <c r="AA33" s="1026">
        <v>4</v>
      </c>
      <c r="AB33" s="1026"/>
      <c r="AC33" s="1026"/>
      <c r="AD33" s="1026"/>
      <c r="AE33" s="1027"/>
      <c r="AF33" s="1022">
        <v>4</v>
      </c>
      <c r="AG33" s="1023"/>
      <c r="AH33" s="1023"/>
      <c r="AI33" s="1023"/>
      <c r="AJ33" s="1024"/>
      <c r="AK33" s="967">
        <v>10</v>
      </c>
      <c r="AL33" s="958"/>
      <c r="AM33" s="958"/>
      <c r="AN33" s="958"/>
      <c r="AO33" s="958"/>
      <c r="AP33" s="958" t="s">
        <v>571</v>
      </c>
      <c r="AQ33" s="958"/>
      <c r="AR33" s="958"/>
      <c r="AS33" s="958"/>
      <c r="AT33" s="958"/>
      <c r="AU33" s="958" t="s">
        <v>571</v>
      </c>
      <c r="AV33" s="958"/>
      <c r="AW33" s="958"/>
      <c r="AX33" s="958"/>
      <c r="AY33" s="958"/>
      <c r="AZ33" s="1028" t="s">
        <v>571</v>
      </c>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395</v>
      </c>
      <c r="C34" s="1018"/>
      <c r="D34" s="1018"/>
      <c r="E34" s="1018"/>
      <c r="F34" s="1018"/>
      <c r="G34" s="1018"/>
      <c r="H34" s="1018"/>
      <c r="I34" s="1018"/>
      <c r="J34" s="1018"/>
      <c r="K34" s="1018"/>
      <c r="L34" s="1018"/>
      <c r="M34" s="1018"/>
      <c r="N34" s="1018"/>
      <c r="O34" s="1018"/>
      <c r="P34" s="1019"/>
      <c r="Q34" s="1025">
        <v>4542</v>
      </c>
      <c r="R34" s="1026"/>
      <c r="S34" s="1026"/>
      <c r="T34" s="1026"/>
      <c r="U34" s="1026"/>
      <c r="V34" s="1026">
        <v>5416</v>
      </c>
      <c r="W34" s="1026"/>
      <c r="X34" s="1026"/>
      <c r="Y34" s="1026"/>
      <c r="Z34" s="1026"/>
      <c r="AA34" s="1026">
        <v>-874</v>
      </c>
      <c r="AB34" s="1026"/>
      <c r="AC34" s="1026"/>
      <c r="AD34" s="1026"/>
      <c r="AE34" s="1027"/>
      <c r="AF34" s="1022">
        <v>670</v>
      </c>
      <c r="AG34" s="1023"/>
      <c r="AH34" s="1023"/>
      <c r="AI34" s="1023"/>
      <c r="AJ34" s="1024"/>
      <c r="AK34" s="967">
        <v>527</v>
      </c>
      <c r="AL34" s="958"/>
      <c r="AM34" s="958"/>
      <c r="AN34" s="958"/>
      <c r="AO34" s="958"/>
      <c r="AP34" s="958">
        <v>2159</v>
      </c>
      <c r="AQ34" s="958"/>
      <c r="AR34" s="958"/>
      <c r="AS34" s="958"/>
      <c r="AT34" s="958"/>
      <c r="AU34" s="958">
        <v>1187</v>
      </c>
      <c r="AV34" s="958"/>
      <c r="AW34" s="958"/>
      <c r="AX34" s="958"/>
      <c r="AY34" s="958"/>
      <c r="AZ34" s="1028" t="s">
        <v>571</v>
      </c>
      <c r="BA34" s="1028"/>
      <c r="BB34" s="1028"/>
      <c r="BC34" s="1028"/>
      <c r="BD34" s="1028"/>
      <c r="BE34" s="959" t="s">
        <v>396</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t="s">
        <v>397</v>
      </c>
      <c r="C35" s="1018"/>
      <c r="D35" s="1018"/>
      <c r="E35" s="1018"/>
      <c r="F35" s="1018"/>
      <c r="G35" s="1018"/>
      <c r="H35" s="1018"/>
      <c r="I35" s="1018"/>
      <c r="J35" s="1018"/>
      <c r="K35" s="1018"/>
      <c r="L35" s="1018"/>
      <c r="M35" s="1018"/>
      <c r="N35" s="1018"/>
      <c r="O35" s="1018"/>
      <c r="P35" s="1019"/>
      <c r="Q35" s="1025">
        <v>1715</v>
      </c>
      <c r="R35" s="1026"/>
      <c r="S35" s="1026"/>
      <c r="T35" s="1026"/>
      <c r="U35" s="1026"/>
      <c r="V35" s="1026">
        <v>1714</v>
      </c>
      <c r="W35" s="1026"/>
      <c r="X35" s="1026"/>
      <c r="Y35" s="1026"/>
      <c r="Z35" s="1026"/>
      <c r="AA35" s="1026">
        <v>1</v>
      </c>
      <c r="AB35" s="1026"/>
      <c r="AC35" s="1026"/>
      <c r="AD35" s="1026"/>
      <c r="AE35" s="1027"/>
      <c r="AF35" s="1022">
        <v>118</v>
      </c>
      <c r="AG35" s="1023"/>
      <c r="AH35" s="1023"/>
      <c r="AI35" s="1023"/>
      <c r="AJ35" s="1024"/>
      <c r="AK35" s="967">
        <v>1340</v>
      </c>
      <c r="AL35" s="958"/>
      <c r="AM35" s="958"/>
      <c r="AN35" s="958"/>
      <c r="AO35" s="958"/>
      <c r="AP35" s="958">
        <v>5361</v>
      </c>
      <c r="AQ35" s="958"/>
      <c r="AR35" s="958"/>
      <c r="AS35" s="958"/>
      <c r="AT35" s="958"/>
      <c r="AU35" s="958">
        <v>3694</v>
      </c>
      <c r="AV35" s="958"/>
      <c r="AW35" s="958"/>
      <c r="AX35" s="958"/>
      <c r="AY35" s="958"/>
      <c r="AZ35" s="1028" t="s">
        <v>571</v>
      </c>
      <c r="BA35" s="1028"/>
      <c r="BB35" s="1028"/>
      <c r="BC35" s="1028"/>
      <c r="BD35" s="1028"/>
      <c r="BE35" s="959" t="s">
        <v>396</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t="s">
        <v>398</v>
      </c>
      <c r="C36" s="1018"/>
      <c r="D36" s="1018"/>
      <c r="E36" s="1018"/>
      <c r="F36" s="1018"/>
      <c r="G36" s="1018"/>
      <c r="H36" s="1018"/>
      <c r="I36" s="1018"/>
      <c r="J36" s="1018"/>
      <c r="K36" s="1018"/>
      <c r="L36" s="1018"/>
      <c r="M36" s="1018"/>
      <c r="N36" s="1018"/>
      <c r="O36" s="1018"/>
      <c r="P36" s="1019"/>
      <c r="Q36" s="1025">
        <v>23</v>
      </c>
      <c r="R36" s="1026"/>
      <c r="S36" s="1026"/>
      <c r="T36" s="1026"/>
      <c r="U36" s="1026"/>
      <c r="V36" s="1026">
        <v>22</v>
      </c>
      <c r="W36" s="1026"/>
      <c r="X36" s="1026"/>
      <c r="Y36" s="1026"/>
      <c r="Z36" s="1026"/>
      <c r="AA36" s="1026">
        <v>1</v>
      </c>
      <c r="AB36" s="1026"/>
      <c r="AC36" s="1026"/>
      <c r="AD36" s="1026"/>
      <c r="AE36" s="1027"/>
      <c r="AF36" s="1022">
        <v>1</v>
      </c>
      <c r="AG36" s="1023"/>
      <c r="AH36" s="1023"/>
      <c r="AI36" s="1023"/>
      <c r="AJ36" s="1024"/>
      <c r="AK36" s="967">
        <v>23</v>
      </c>
      <c r="AL36" s="958"/>
      <c r="AM36" s="958"/>
      <c r="AN36" s="958"/>
      <c r="AO36" s="958"/>
      <c r="AP36" s="958" t="s">
        <v>571</v>
      </c>
      <c r="AQ36" s="958"/>
      <c r="AR36" s="958"/>
      <c r="AS36" s="958"/>
      <c r="AT36" s="958"/>
      <c r="AU36" s="958" t="s">
        <v>571</v>
      </c>
      <c r="AV36" s="958"/>
      <c r="AW36" s="958"/>
      <c r="AX36" s="958"/>
      <c r="AY36" s="958"/>
      <c r="AZ36" s="1028" t="s">
        <v>571</v>
      </c>
      <c r="BA36" s="1028"/>
      <c r="BB36" s="1028"/>
      <c r="BC36" s="1028"/>
      <c r="BD36" s="1028"/>
      <c r="BE36" s="959" t="s">
        <v>399</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1114</v>
      </c>
      <c r="AG63" s="946"/>
      <c r="AH63" s="946"/>
      <c r="AI63" s="946"/>
      <c r="AJ63" s="1009"/>
      <c r="AK63" s="1010"/>
      <c r="AL63" s="950"/>
      <c r="AM63" s="950"/>
      <c r="AN63" s="950"/>
      <c r="AO63" s="950"/>
      <c r="AP63" s="946">
        <v>7520</v>
      </c>
      <c r="AQ63" s="946"/>
      <c r="AR63" s="946"/>
      <c r="AS63" s="946"/>
      <c r="AT63" s="946"/>
      <c r="AU63" s="946">
        <v>4881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403</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404</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554</v>
      </c>
      <c r="C68" s="973"/>
      <c r="D68" s="973"/>
      <c r="E68" s="973"/>
      <c r="F68" s="973"/>
      <c r="G68" s="973"/>
      <c r="H68" s="973"/>
      <c r="I68" s="973"/>
      <c r="J68" s="973"/>
      <c r="K68" s="973"/>
      <c r="L68" s="973"/>
      <c r="M68" s="973"/>
      <c r="N68" s="973"/>
      <c r="O68" s="973"/>
      <c r="P68" s="974"/>
      <c r="Q68" s="975">
        <v>2264</v>
      </c>
      <c r="R68" s="969"/>
      <c r="S68" s="969"/>
      <c r="T68" s="969"/>
      <c r="U68" s="969"/>
      <c r="V68" s="969">
        <v>2244</v>
      </c>
      <c r="W68" s="969"/>
      <c r="X68" s="969"/>
      <c r="Y68" s="969"/>
      <c r="Z68" s="969"/>
      <c r="AA68" s="969">
        <v>20</v>
      </c>
      <c r="AB68" s="969"/>
      <c r="AC68" s="969"/>
      <c r="AD68" s="969"/>
      <c r="AE68" s="969"/>
      <c r="AF68" s="969">
        <v>20</v>
      </c>
      <c r="AG68" s="969"/>
      <c r="AH68" s="969"/>
      <c r="AI68" s="969"/>
      <c r="AJ68" s="969"/>
      <c r="AK68" s="969">
        <v>54</v>
      </c>
      <c r="AL68" s="969"/>
      <c r="AM68" s="969"/>
      <c r="AN68" s="969"/>
      <c r="AO68" s="969"/>
      <c r="AP68" s="969">
        <v>124</v>
      </c>
      <c r="AQ68" s="969"/>
      <c r="AR68" s="969"/>
      <c r="AS68" s="969"/>
      <c r="AT68" s="969"/>
      <c r="AU68" s="969">
        <v>73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555</v>
      </c>
      <c r="C69" s="962"/>
      <c r="D69" s="962"/>
      <c r="E69" s="962"/>
      <c r="F69" s="962"/>
      <c r="G69" s="962"/>
      <c r="H69" s="962"/>
      <c r="I69" s="962"/>
      <c r="J69" s="962"/>
      <c r="K69" s="962"/>
      <c r="L69" s="962"/>
      <c r="M69" s="962"/>
      <c r="N69" s="962"/>
      <c r="O69" s="962"/>
      <c r="P69" s="963"/>
      <c r="Q69" s="964">
        <v>278</v>
      </c>
      <c r="R69" s="958"/>
      <c r="S69" s="958"/>
      <c r="T69" s="958"/>
      <c r="U69" s="958"/>
      <c r="V69" s="958">
        <v>265</v>
      </c>
      <c r="W69" s="958"/>
      <c r="X69" s="958"/>
      <c r="Y69" s="958"/>
      <c r="Z69" s="958"/>
      <c r="AA69" s="958">
        <v>13</v>
      </c>
      <c r="AB69" s="958"/>
      <c r="AC69" s="958"/>
      <c r="AD69" s="958"/>
      <c r="AE69" s="958"/>
      <c r="AF69" s="958">
        <v>13</v>
      </c>
      <c r="AG69" s="958"/>
      <c r="AH69" s="958"/>
      <c r="AI69" s="958"/>
      <c r="AJ69" s="958"/>
      <c r="AK69" s="958">
        <v>6</v>
      </c>
      <c r="AL69" s="958"/>
      <c r="AM69" s="958"/>
      <c r="AN69" s="958"/>
      <c r="AO69" s="958"/>
      <c r="AP69" s="958" t="s">
        <v>571</v>
      </c>
      <c r="AQ69" s="958"/>
      <c r="AR69" s="958"/>
      <c r="AS69" s="958"/>
      <c r="AT69" s="958"/>
      <c r="AU69" s="958" t="s">
        <v>571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556</v>
      </c>
      <c r="C70" s="962"/>
      <c r="D70" s="962"/>
      <c r="E70" s="962"/>
      <c r="F70" s="962"/>
      <c r="G70" s="962"/>
      <c r="H70" s="962"/>
      <c r="I70" s="962"/>
      <c r="J70" s="962"/>
      <c r="K70" s="962"/>
      <c r="L70" s="962"/>
      <c r="M70" s="962"/>
      <c r="N70" s="962"/>
      <c r="O70" s="962"/>
      <c r="P70" s="963"/>
      <c r="Q70" s="964">
        <v>1180</v>
      </c>
      <c r="R70" s="958"/>
      <c r="S70" s="958"/>
      <c r="T70" s="958"/>
      <c r="U70" s="958"/>
      <c r="V70" s="958">
        <v>1080</v>
      </c>
      <c r="W70" s="958"/>
      <c r="X70" s="958"/>
      <c r="Y70" s="958"/>
      <c r="Z70" s="958"/>
      <c r="AA70" s="958">
        <v>100</v>
      </c>
      <c r="AB70" s="958"/>
      <c r="AC70" s="958"/>
      <c r="AD70" s="958"/>
      <c r="AE70" s="958"/>
      <c r="AF70" s="958">
        <v>100</v>
      </c>
      <c r="AG70" s="958"/>
      <c r="AH70" s="958"/>
      <c r="AI70" s="958"/>
      <c r="AJ70" s="958"/>
      <c r="AK70" s="958">
        <v>35</v>
      </c>
      <c r="AL70" s="958"/>
      <c r="AM70" s="958"/>
      <c r="AN70" s="958"/>
      <c r="AO70" s="958"/>
      <c r="AP70" s="958">
        <v>163</v>
      </c>
      <c r="AQ70" s="958"/>
      <c r="AR70" s="958"/>
      <c r="AS70" s="958"/>
      <c r="AT70" s="958"/>
      <c r="AU70" s="958" t="s">
        <v>571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557</v>
      </c>
      <c r="C71" s="962"/>
      <c r="D71" s="962"/>
      <c r="E71" s="962"/>
      <c r="F71" s="962"/>
      <c r="G71" s="962"/>
      <c r="H71" s="962"/>
      <c r="I71" s="962"/>
      <c r="J71" s="962"/>
      <c r="K71" s="962"/>
      <c r="L71" s="962"/>
      <c r="M71" s="962"/>
      <c r="N71" s="962"/>
      <c r="O71" s="962"/>
      <c r="P71" s="963"/>
      <c r="Q71" s="964">
        <v>75</v>
      </c>
      <c r="R71" s="958"/>
      <c r="S71" s="958"/>
      <c r="T71" s="958"/>
      <c r="U71" s="958"/>
      <c r="V71" s="958">
        <v>72</v>
      </c>
      <c r="W71" s="958"/>
      <c r="X71" s="958"/>
      <c r="Y71" s="958"/>
      <c r="Z71" s="958"/>
      <c r="AA71" s="958">
        <v>3</v>
      </c>
      <c r="AB71" s="958"/>
      <c r="AC71" s="958"/>
      <c r="AD71" s="958"/>
      <c r="AE71" s="958"/>
      <c r="AF71" s="958">
        <v>3</v>
      </c>
      <c r="AG71" s="958"/>
      <c r="AH71" s="958"/>
      <c r="AI71" s="958"/>
      <c r="AJ71" s="958"/>
      <c r="AK71" s="958">
        <v>6</v>
      </c>
      <c r="AL71" s="958"/>
      <c r="AM71" s="958"/>
      <c r="AN71" s="958"/>
      <c r="AO71" s="958"/>
      <c r="AP71" s="958" t="s">
        <v>571</v>
      </c>
      <c r="AQ71" s="958"/>
      <c r="AR71" s="958"/>
      <c r="AS71" s="958"/>
      <c r="AT71" s="958"/>
      <c r="AU71" s="958" t="s">
        <v>571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558</v>
      </c>
      <c r="C72" s="962"/>
      <c r="D72" s="962"/>
      <c r="E72" s="962"/>
      <c r="F72" s="962"/>
      <c r="G72" s="962"/>
      <c r="H72" s="962"/>
      <c r="I72" s="962"/>
      <c r="J72" s="962"/>
      <c r="K72" s="962"/>
      <c r="L72" s="962"/>
      <c r="M72" s="962"/>
      <c r="N72" s="962"/>
      <c r="O72" s="962"/>
      <c r="P72" s="963"/>
      <c r="Q72" s="964">
        <v>3706</v>
      </c>
      <c r="R72" s="958"/>
      <c r="S72" s="958"/>
      <c r="T72" s="958"/>
      <c r="U72" s="958"/>
      <c r="V72" s="958">
        <v>2968</v>
      </c>
      <c r="W72" s="958"/>
      <c r="X72" s="958"/>
      <c r="Y72" s="958"/>
      <c r="Z72" s="958"/>
      <c r="AA72" s="958">
        <v>738</v>
      </c>
      <c r="AB72" s="958"/>
      <c r="AC72" s="958"/>
      <c r="AD72" s="958"/>
      <c r="AE72" s="958"/>
      <c r="AF72" s="958">
        <v>738</v>
      </c>
      <c r="AG72" s="958"/>
      <c r="AH72" s="958"/>
      <c r="AI72" s="958"/>
      <c r="AJ72" s="958"/>
      <c r="AK72" s="958">
        <v>1248</v>
      </c>
      <c r="AL72" s="958"/>
      <c r="AM72" s="958"/>
      <c r="AN72" s="958"/>
      <c r="AO72" s="958"/>
      <c r="AP72" s="958" t="s">
        <v>571</v>
      </c>
      <c r="AQ72" s="958"/>
      <c r="AR72" s="958"/>
      <c r="AS72" s="958"/>
      <c r="AT72" s="958"/>
      <c r="AU72" s="958" t="s">
        <v>571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559</v>
      </c>
      <c r="C73" s="962"/>
      <c r="D73" s="962"/>
      <c r="E73" s="962"/>
      <c r="F73" s="962"/>
      <c r="G73" s="962"/>
      <c r="H73" s="962"/>
      <c r="I73" s="962"/>
      <c r="J73" s="962"/>
      <c r="K73" s="962"/>
      <c r="L73" s="962"/>
      <c r="M73" s="962"/>
      <c r="N73" s="962"/>
      <c r="O73" s="962"/>
      <c r="P73" s="963"/>
      <c r="Q73" s="964">
        <v>820</v>
      </c>
      <c r="R73" s="958"/>
      <c r="S73" s="958"/>
      <c r="T73" s="958"/>
      <c r="U73" s="958"/>
      <c r="V73" s="958">
        <v>797</v>
      </c>
      <c r="W73" s="958"/>
      <c r="X73" s="958"/>
      <c r="Y73" s="958"/>
      <c r="Z73" s="958"/>
      <c r="AA73" s="958">
        <v>23</v>
      </c>
      <c r="AB73" s="958"/>
      <c r="AC73" s="958"/>
      <c r="AD73" s="958"/>
      <c r="AE73" s="958"/>
      <c r="AF73" s="958">
        <v>23</v>
      </c>
      <c r="AG73" s="958"/>
      <c r="AH73" s="958"/>
      <c r="AI73" s="958"/>
      <c r="AJ73" s="958"/>
      <c r="AK73" s="958">
        <v>152</v>
      </c>
      <c r="AL73" s="958"/>
      <c r="AM73" s="958"/>
      <c r="AN73" s="958"/>
      <c r="AO73" s="958"/>
      <c r="AP73" s="958" t="s">
        <v>571</v>
      </c>
      <c r="AQ73" s="958"/>
      <c r="AR73" s="958"/>
      <c r="AS73" s="958"/>
      <c r="AT73" s="958"/>
      <c r="AU73" s="958" t="s">
        <v>571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560</v>
      </c>
      <c r="C74" s="962"/>
      <c r="D74" s="962"/>
      <c r="E74" s="962"/>
      <c r="F74" s="962"/>
      <c r="G74" s="962"/>
      <c r="H74" s="962"/>
      <c r="I74" s="962"/>
      <c r="J74" s="962"/>
      <c r="K74" s="962"/>
      <c r="L74" s="962"/>
      <c r="M74" s="962"/>
      <c r="N74" s="962"/>
      <c r="O74" s="962"/>
      <c r="P74" s="963"/>
      <c r="Q74" s="964">
        <v>162866</v>
      </c>
      <c r="R74" s="958"/>
      <c r="S74" s="958"/>
      <c r="T74" s="958"/>
      <c r="U74" s="958"/>
      <c r="V74" s="958">
        <v>159925</v>
      </c>
      <c r="W74" s="958"/>
      <c r="X74" s="958"/>
      <c r="Y74" s="958"/>
      <c r="Z74" s="958"/>
      <c r="AA74" s="958">
        <v>2941</v>
      </c>
      <c r="AB74" s="958"/>
      <c r="AC74" s="958"/>
      <c r="AD74" s="958"/>
      <c r="AE74" s="958"/>
      <c r="AF74" s="958">
        <v>2941</v>
      </c>
      <c r="AG74" s="958"/>
      <c r="AH74" s="958"/>
      <c r="AI74" s="958"/>
      <c r="AJ74" s="958"/>
      <c r="AK74" s="958">
        <v>1620</v>
      </c>
      <c r="AL74" s="958"/>
      <c r="AM74" s="958"/>
      <c r="AN74" s="958"/>
      <c r="AO74" s="958"/>
      <c r="AP74" s="958" t="s">
        <v>571</v>
      </c>
      <c r="AQ74" s="958"/>
      <c r="AR74" s="958"/>
      <c r="AS74" s="958"/>
      <c r="AT74" s="958"/>
      <c r="AU74" s="958" t="s">
        <v>571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561</v>
      </c>
      <c r="C75" s="962"/>
      <c r="D75" s="962"/>
      <c r="E75" s="962"/>
      <c r="F75" s="962"/>
      <c r="G75" s="962"/>
      <c r="H75" s="962"/>
      <c r="I75" s="962"/>
      <c r="J75" s="962"/>
      <c r="K75" s="962"/>
      <c r="L75" s="962"/>
      <c r="M75" s="962"/>
      <c r="N75" s="962"/>
      <c r="O75" s="962"/>
      <c r="P75" s="963"/>
      <c r="Q75" s="965">
        <v>6</v>
      </c>
      <c r="R75" s="966"/>
      <c r="S75" s="966"/>
      <c r="T75" s="966"/>
      <c r="U75" s="967"/>
      <c r="V75" s="968">
        <v>5</v>
      </c>
      <c r="W75" s="966"/>
      <c r="X75" s="966"/>
      <c r="Y75" s="966"/>
      <c r="Z75" s="967"/>
      <c r="AA75" s="968">
        <v>1</v>
      </c>
      <c r="AB75" s="966"/>
      <c r="AC75" s="966"/>
      <c r="AD75" s="966"/>
      <c r="AE75" s="967"/>
      <c r="AF75" s="968">
        <v>1</v>
      </c>
      <c r="AG75" s="966"/>
      <c r="AH75" s="966"/>
      <c r="AI75" s="966"/>
      <c r="AJ75" s="967"/>
      <c r="AK75" s="968">
        <v>3</v>
      </c>
      <c r="AL75" s="966"/>
      <c r="AM75" s="966"/>
      <c r="AN75" s="966"/>
      <c r="AO75" s="967"/>
      <c r="AP75" s="958" t="s">
        <v>571</v>
      </c>
      <c r="AQ75" s="958"/>
      <c r="AR75" s="958"/>
      <c r="AS75" s="958"/>
      <c r="AT75" s="958"/>
      <c r="AU75" s="958" t="s">
        <v>571</v>
      </c>
      <c r="AV75" s="958"/>
      <c r="AW75" s="958"/>
      <c r="AX75" s="958"/>
      <c r="AY75" s="958"/>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562</v>
      </c>
      <c r="C76" s="962"/>
      <c r="D76" s="962"/>
      <c r="E76" s="962"/>
      <c r="F76" s="962"/>
      <c r="G76" s="962"/>
      <c r="H76" s="962"/>
      <c r="I76" s="962"/>
      <c r="J76" s="962"/>
      <c r="K76" s="962"/>
      <c r="L76" s="962"/>
      <c r="M76" s="962"/>
      <c r="N76" s="962"/>
      <c r="O76" s="962"/>
      <c r="P76" s="963"/>
      <c r="Q76" s="965">
        <v>1</v>
      </c>
      <c r="R76" s="966"/>
      <c r="S76" s="966"/>
      <c r="T76" s="966"/>
      <c r="U76" s="967"/>
      <c r="V76" s="968">
        <v>0</v>
      </c>
      <c r="W76" s="966"/>
      <c r="X76" s="966"/>
      <c r="Y76" s="966"/>
      <c r="Z76" s="967"/>
      <c r="AA76" s="968">
        <v>0</v>
      </c>
      <c r="AB76" s="966"/>
      <c r="AC76" s="966"/>
      <c r="AD76" s="966"/>
      <c r="AE76" s="967"/>
      <c r="AF76" s="968">
        <v>0</v>
      </c>
      <c r="AG76" s="966"/>
      <c r="AH76" s="966"/>
      <c r="AI76" s="966"/>
      <c r="AJ76" s="967"/>
      <c r="AK76" s="968" t="s">
        <v>571</v>
      </c>
      <c r="AL76" s="966"/>
      <c r="AM76" s="966"/>
      <c r="AN76" s="966"/>
      <c r="AO76" s="967"/>
      <c r="AP76" s="958" t="s">
        <v>571</v>
      </c>
      <c r="AQ76" s="958"/>
      <c r="AR76" s="958"/>
      <c r="AS76" s="958"/>
      <c r="AT76" s="958"/>
      <c r="AU76" s="958" t="s">
        <v>571</v>
      </c>
      <c r="AV76" s="958"/>
      <c r="AW76" s="958"/>
      <c r="AX76" s="958"/>
      <c r="AY76" s="958"/>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563</v>
      </c>
      <c r="C77" s="962"/>
      <c r="D77" s="962"/>
      <c r="E77" s="962"/>
      <c r="F77" s="962"/>
      <c r="G77" s="962"/>
      <c r="H77" s="962"/>
      <c r="I77" s="962"/>
      <c r="J77" s="962"/>
      <c r="K77" s="962"/>
      <c r="L77" s="962"/>
      <c r="M77" s="962"/>
      <c r="N77" s="962"/>
      <c r="O77" s="962"/>
      <c r="P77" s="963"/>
      <c r="Q77" s="965">
        <v>21549</v>
      </c>
      <c r="R77" s="966"/>
      <c r="S77" s="966"/>
      <c r="T77" s="966"/>
      <c r="U77" s="967"/>
      <c r="V77" s="968">
        <v>21154</v>
      </c>
      <c r="W77" s="966"/>
      <c r="X77" s="966"/>
      <c r="Y77" s="966"/>
      <c r="Z77" s="967"/>
      <c r="AA77" s="968">
        <v>395</v>
      </c>
      <c r="AB77" s="966"/>
      <c r="AC77" s="966"/>
      <c r="AD77" s="966"/>
      <c r="AE77" s="967"/>
      <c r="AF77" s="968">
        <v>28145</v>
      </c>
      <c r="AG77" s="966"/>
      <c r="AH77" s="966"/>
      <c r="AI77" s="966"/>
      <c r="AJ77" s="967"/>
      <c r="AK77" s="968" t="s">
        <v>571</v>
      </c>
      <c r="AL77" s="966"/>
      <c r="AM77" s="966"/>
      <c r="AN77" s="966"/>
      <c r="AO77" s="967"/>
      <c r="AP77" s="968">
        <v>52844</v>
      </c>
      <c r="AQ77" s="966"/>
      <c r="AR77" s="966"/>
      <c r="AS77" s="966"/>
      <c r="AT77" s="967"/>
      <c r="AU77" s="968" t="s">
        <v>571</v>
      </c>
      <c r="AV77" s="966"/>
      <c r="AW77" s="966"/>
      <c r="AX77" s="966"/>
      <c r="AY77" s="967"/>
      <c r="AZ77" s="959" t="s">
        <v>578</v>
      </c>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564</v>
      </c>
      <c r="C78" s="962"/>
      <c r="D78" s="962"/>
      <c r="E78" s="962"/>
      <c r="F78" s="962"/>
      <c r="G78" s="962"/>
      <c r="H78" s="962"/>
      <c r="I78" s="962"/>
      <c r="J78" s="962"/>
      <c r="K78" s="962"/>
      <c r="L78" s="962"/>
      <c r="M78" s="962"/>
      <c r="N78" s="962"/>
      <c r="O78" s="962"/>
      <c r="P78" s="963"/>
      <c r="Q78" s="964">
        <v>736</v>
      </c>
      <c r="R78" s="958"/>
      <c r="S78" s="958"/>
      <c r="T78" s="958"/>
      <c r="U78" s="958"/>
      <c r="V78" s="958">
        <v>587</v>
      </c>
      <c r="W78" s="958"/>
      <c r="X78" s="958"/>
      <c r="Y78" s="958"/>
      <c r="Z78" s="958"/>
      <c r="AA78" s="958">
        <v>149</v>
      </c>
      <c r="AB78" s="958"/>
      <c r="AC78" s="958"/>
      <c r="AD78" s="958"/>
      <c r="AE78" s="958"/>
      <c r="AF78" s="958">
        <v>2079</v>
      </c>
      <c r="AG78" s="958"/>
      <c r="AH78" s="958"/>
      <c r="AI78" s="958"/>
      <c r="AJ78" s="958"/>
      <c r="AK78" s="958" t="s">
        <v>571</v>
      </c>
      <c r="AL78" s="958"/>
      <c r="AM78" s="958"/>
      <c r="AN78" s="958"/>
      <c r="AO78" s="958"/>
      <c r="AP78" s="958">
        <v>1074</v>
      </c>
      <c r="AQ78" s="958"/>
      <c r="AR78" s="958"/>
      <c r="AS78" s="958"/>
      <c r="AT78" s="958"/>
      <c r="AU78" s="958" t="s">
        <v>571</v>
      </c>
      <c r="AV78" s="958"/>
      <c r="AW78" s="958"/>
      <c r="AX78" s="958"/>
      <c r="AY78" s="958"/>
      <c r="AZ78" s="959" t="s">
        <v>578</v>
      </c>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34064</v>
      </c>
      <c r="AG88" s="946"/>
      <c r="AH88" s="946"/>
      <c r="AI88" s="946"/>
      <c r="AJ88" s="946"/>
      <c r="AK88" s="950"/>
      <c r="AL88" s="950"/>
      <c r="AM88" s="950"/>
      <c r="AN88" s="950"/>
      <c r="AO88" s="950"/>
      <c r="AP88" s="946">
        <v>54205</v>
      </c>
      <c r="AQ88" s="946"/>
      <c r="AR88" s="946"/>
      <c r="AS88" s="946"/>
      <c r="AT88" s="946"/>
      <c r="AU88" s="946">
        <v>73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284</v>
      </c>
      <c r="CS102" s="940"/>
      <c r="CT102" s="940"/>
      <c r="CU102" s="940"/>
      <c r="CV102" s="941"/>
      <c r="CW102" s="939">
        <v>12</v>
      </c>
      <c r="CX102" s="940"/>
      <c r="CY102" s="940"/>
      <c r="CZ102" s="940"/>
      <c r="DA102" s="941"/>
      <c r="DB102" s="939" t="s">
        <v>571</v>
      </c>
      <c r="DC102" s="940"/>
      <c r="DD102" s="940"/>
      <c r="DE102" s="940"/>
      <c r="DF102" s="941"/>
      <c r="DG102" s="939">
        <v>167</v>
      </c>
      <c r="DH102" s="940"/>
      <c r="DI102" s="940"/>
      <c r="DJ102" s="940"/>
      <c r="DK102" s="941"/>
      <c r="DL102" s="939" t="s">
        <v>571</v>
      </c>
      <c r="DM102" s="940"/>
      <c r="DN102" s="940"/>
      <c r="DO102" s="940"/>
      <c r="DP102" s="941"/>
      <c r="DQ102" s="939">
        <v>151</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12" customFormat="1" ht="26.25" customHeight="1" x14ac:dyDescent="0.1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3623535</v>
      </c>
      <c r="AB110" s="876"/>
      <c r="AC110" s="876"/>
      <c r="AD110" s="876"/>
      <c r="AE110" s="877"/>
      <c r="AF110" s="878">
        <v>3533505</v>
      </c>
      <c r="AG110" s="876"/>
      <c r="AH110" s="876"/>
      <c r="AI110" s="876"/>
      <c r="AJ110" s="877"/>
      <c r="AK110" s="878">
        <v>3357518</v>
      </c>
      <c r="AL110" s="876"/>
      <c r="AM110" s="876"/>
      <c r="AN110" s="876"/>
      <c r="AO110" s="877"/>
      <c r="AP110" s="879">
        <v>26.5</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19044538</v>
      </c>
      <c r="BR110" s="829"/>
      <c r="BS110" s="829"/>
      <c r="BT110" s="829"/>
      <c r="BU110" s="829"/>
      <c r="BV110" s="829">
        <v>17479696</v>
      </c>
      <c r="BW110" s="829"/>
      <c r="BX110" s="829"/>
      <c r="BY110" s="829"/>
      <c r="BZ110" s="829"/>
      <c r="CA110" s="829">
        <v>15570008</v>
      </c>
      <c r="CB110" s="829"/>
      <c r="CC110" s="829"/>
      <c r="CD110" s="829"/>
      <c r="CE110" s="829"/>
      <c r="CF110" s="853">
        <v>122.7</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v>2890000</v>
      </c>
      <c r="DR110" s="829"/>
      <c r="DS110" s="829"/>
      <c r="DT110" s="829"/>
      <c r="DU110" s="829"/>
      <c r="DV110" s="830">
        <v>22.8</v>
      </c>
      <c r="DW110" s="830"/>
      <c r="DX110" s="830"/>
      <c r="DY110" s="830"/>
      <c r="DZ110" s="831"/>
    </row>
    <row r="111" spans="1:131" s="212" customFormat="1" ht="26.25" customHeight="1" x14ac:dyDescent="0.1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v>2890000</v>
      </c>
      <c r="CB111" s="804"/>
      <c r="CC111" s="804"/>
      <c r="CD111" s="804"/>
      <c r="CE111" s="804"/>
      <c r="CF111" s="862">
        <v>22.8</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5901309</v>
      </c>
      <c r="BR112" s="804"/>
      <c r="BS112" s="804"/>
      <c r="BT112" s="804"/>
      <c r="BU112" s="804"/>
      <c r="BV112" s="804">
        <v>5373389</v>
      </c>
      <c r="BW112" s="804"/>
      <c r="BX112" s="804"/>
      <c r="BY112" s="804"/>
      <c r="BZ112" s="804"/>
      <c r="CA112" s="804">
        <v>4881295</v>
      </c>
      <c r="CB112" s="804"/>
      <c r="CC112" s="804"/>
      <c r="CD112" s="804"/>
      <c r="CE112" s="804"/>
      <c r="CF112" s="862">
        <v>38.5</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944169</v>
      </c>
      <c r="AB113" s="906"/>
      <c r="AC113" s="906"/>
      <c r="AD113" s="906"/>
      <c r="AE113" s="907"/>
      <c r="AF113" s="908">
        <v>913597</v>
      </c>
      <c r="AG113" s="906"/>
      <c r="AH113" s="906"/>
      <c r="AI113" s="906"/>
      <c r="AJ113" s="907"/>
      <c r="AK113" s="908">
        <v>877783</v>
      </c>
      <c r="AL113" s="906"/>
      <c r="AM113" s="906"/>
      <c r="AN113" s="906"/>
      <c r="AO113" s="907"/>
      <c r="AP113" s="909">
        <v>6.9</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v>332785</v>
      </c>
      <c r="BR113" s="804"/>
      <c r="BS113" s="804"/>
      <c r="BT113" s="804"/>
      <c r="BU113" s="804"/>
      <c r="BV113" s="804">
        <v>227227</v>
      </c>
      <c r="BW113" s="804"/>
      <c r="BX113" s="804"/>
      <c r="BY113" s="804"/>
      <c r="BZ113" s="804"/>
      <c r="CA113" s="804">
        <v>72812</v>
      </c>
      <c r="CB113" s="804"/>
      <c r="CC113" s="804"/>
      <c r="CD113" s="804"/>
      <c r="CE113" s="804"/>
      <c r="CF113" s="862">
        <v>0.6</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96986</v>
      </c>
      <c r="AB114" s="767"/>
      <c r="AC114" s="767"/>
      <c r="AD114" s="767"/>
      <c r="AE114" s="768"/>
      <c r="AF114" s="769">
        <v>105902</v>
      </c>
      <c r="AG114" s="767"/>
      <c r="AH114" s="767"/>
      <c r="AI114" s="767"/>
      <c r="AJ114" s="768"/>
      <c r="AK114" s="769">
        <v>101859</v>
      </c>
      <c r="AL114" s="767"/>
      <c r="AM114" s="767"/>
      <c r="AN114" s="767"/>
      <c r="AO114" s="768"/>
      <c r="AP114" s="811">
        <v>0.8</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1907478</v>
      </c>
      <c r="BR114" s="804"/>
      <c r="BS114" s="804"/>
      <c r="BT114" s="804"/>
      <c r="BU114" s="804"/>
      <c r="BV114" s="804">
        <v>1923122</v>
      </c>
      <c r="BW114" s="804"/>
      <c r="BX114" s="804"/>
      <c r="BY114" s="804"/>
      <c r="BZ114" s="804"/>
      <c r="CA114" s="804">
        <v>2093608</v>
      </c>
      <c r="CB114" s="804"/>
      <c r="CC114" s="804"/>
      <c r="CD114" s="804"/>
      <c r="CE114" s="804"/>
      <c r="CF114" s="862">
        <v>16.5</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v>388459</v>
      </c>
      <c r="BR115" s="804"/>
      <c r="BS115" s="804"/>
      <c r="BT115" s="804"/>
      <c r="BU115" s="804"/>
      <c r="BV115" s="804">
        <v>151309</v>
      </c>
      <c r="BW115" s="804"/>
      <c r="BX115" s="804"/>
      <c r="BY115" s="804"/>
      <c r="BZ115" s="804"/>
      <c r="CA115" s="804">
        <v>151380</v>
      </c>
      <c r="CB115" s="804"/>
      <c r="CC115" s="804"/>
      <c r="CD115" s="804"/>
      <c r="CE115" s="804"/>
      <c r="CF115" s="862">
        <v>1.2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4664690</v>
      </c>
      <c r="AB117" s="890"/>
      <c r="AC117" s="890"/>
      <c r="AD117" s="890"/>
      <c r="AE117" s="891"/>
      <c r="AF117" s="892">
        <v>4553004</v>
      </c>
      <c r="AG117" s="890"/>
      <c r="AH117" s="890"/>
      <c r="AI117" s="890"/>
      <c r="AJ117" s="891"/>
      <c r="AK117" s="892">
        <v>4337160</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446</v>
      </c>
      <c r="BP119" s="865"/>
      <c r="BQ119" s="866">
        <v>27574569</v>
      </c>
      <c r="BR119" s="832"/>
      <c r="BS119" s="832"/>
      <c r="BT119" s="832"/>
      <c r="BU119" s="832"/>
      <c r="BV119" s="832">
        <v>25154743</v>
      </c>
      <c r="BW119" s="832"/>
      <c r="BX119" s="832"/>
      <c r="BY119" s="832"/>
      <c r="BZ119" s="832"/>
      <c r="CA119" s="832">
        <v>25659103</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14870067</v>
      </c>
      <c r="BR120" s="829"/>
      <c r="BS120" s="829"/>
      <c r="BT120" s="829"/>
      <c r="BU120" s="829"/>
      <c r="BV120" s="829">
        <v>14798165</v>
      </c>
      <c r="BW120" s="829"/>
      <c r="BX120" s="829"/>
      <c r="BY120" s="829"/>
      <c r="BZ120" s="829"/>
      <c r="CA120" s="829">
        <v>14172467</v>
      </c>
      <c r="CB120" s="829"/>
      <c r="CC120" s="829"/>
      <c r="CD120" s="829"/>
      <c r="CE120" s="829"/>
      <c r="CF120" s="853">
        <v>111.7</v>
      </c>
      <c r="CG120" s="854"/>
      <c r="CH120" s="854"/>
      <c r="CI120" s="854"/>
      <c r="CJ120" s="854"/>
      <c r="CK120" s="855" t="s">
        <v>450</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4605967</v>
      </c>
      <c r="DH120" s="829"/>
      <c r="DI120" s="829"/>
      <c r="DJ120" s="829"/>
      <c r="DK120" s="829"/>
      <c r="DL120" s="829">
        <v>4108378</v>
      </c>
      <c r="DM120" s="829"/>
      <c r="DN120" s="829"/>
      <c r="DO120" s="829"/>
      <c r="DP120" s="829"/>
      <c r="DQ120" s="829">
        <v>3693796</v>
      </c>
      <c r="DR120" s="829"/>
      <c r="DS120" s="829"/>
      <c r="DT120" s="829"/>
      <c r="DU120" s="829"/>
      <c r="DV120" s="830">
        <v>29.1</v>
      </c>
      <c r="DW120" s="830"/>
      <c r="DX120" s="830"/>
      <c r="DY120" s="830"/>
      <c r="DZ120" s="831"/>
    </row>
    <row r="121" spans="1:130" s="212" customFormat="1" ht="26.25" customHeight="1" x14ac:dyDescent="0.15">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205525</v>
      </c>
      <c r="BR121" s="804"/>
      <c r="BS121" s="804"/>
      <c r="BT121" s="804"/>
      <c r="BU121" s="804"/>
      <c r="BV121" s="804">
        <v>194864</v>
      </c>
      <c r="BW121" s="804"/>
      <c r="BX121" s="804"/>
      <c r="BY121" s="804"/>
      <c r="BZ121" s="804"/>
      <c r="CA121" s="804">
        <v>178981</v>
      </c>
      <c r="CB121" s="804"/>
      <c r="CC121" s="804"/>
      <c r="CD121" s="804"/>
      <c r="CE121" s="804"/>
      <c r="CF121" s="862">
        <v>1.4</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1295342</v>
      </c>
      <c r="DH121" s="804"/>
      <c r="DI121" s="804"/>
      <c r="DJ121" s="804"/>
      <c r="DK121" s="804"/>
      <c r="DL121" s="804">
        <v>1265011</v>
      </c>
      <c r="DM121" s="804"/>
      <c r="DN121" s="804"/>
      <c r="DO121" s="804"/>
      <c r="DP121" s="804"/>
      <c r="DQ121" s="804">
        <v>1187499</v>
      </c>
      <c r="DR121" s="804"/>
      <c r="DS121" s="804"/>
      <c r="DT121" s="804"/>
      <c r="DU121" s="804"/>
      <c r="DV121" s="781">
        <v>9.4</v>
      </c>
      <c r="DW121" s="781"/>
      <c r="DX121" s="781"/>
      <c r="DY121" s="781"/>
      <c r="DZ121" s="782"/>
    </row>
    <row r="122" spans="1:130" s="212" customFormat="1" ht="26.25" customHeight="1" x14ac:dyDescent="0.1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24087353</v>
      </c>
      <c r="BR122" s="832"/>
      <c r="BS122" s="832"/>
      <c r="BT122" s="832"/>
      <c r="BU122" s="832"/>
      <c r="BV122" s="832">
        <v>22371277</v>
      </c>
      <c r="BW122" s="832"/>
      <c r="BX122" s="832"/>
      <c r="BY122" s="832"/>
      <c r="BZ122" s="832"/>
      <c r="CA122" s="832">
        <v>20519948</v>
      </c>
      <c r="CB122" s="832"/>
      <c r="CC122" s="832"/>
      <c r="CD122" s="832"/>
      <c r="CE122" s="832"/>
      <c r="CF122" s="833">
        <v>161.69999999999999</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454</v>
      </c>
      <c r="BP123" s="865"/>
      <c r="BQ123" s="819">
        <v>39162945</v>
      </c>
      <c r="BR123" s="820"/>
      <c r="BS123" s="820"/>
      <c r="BT123" s="820"/>
      <c r="BU123" s="820"/>
      <c r="BV123" s="820">
        <v>37364306</v>
      </c>
      <c r="BW123" s="820"/>
      <c r="BX123" s="820"/>
      <c r="BY123" s="820"/>
      <c r="BZ123" s="820"/>
      <c r="CA123" s="820">
        <v>34871396</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v>388459</v>
      </c>
      <c r="DH126" s="804"/>
      <c r="DI126" s="804"/>
      <c r="DJ126" s="804"/>
      <c r="DK126" s="804"/>
      <c r="DL126" s="804">
        <v>151309</v>
      </c>
      <c r="DM126" s="804"/>
      <c r="DN126" s="804"/>
      <c r="DO126" s="804"/>
      <c r="DP126" s="804"/>
      <c r="DQ126" s="804">
        <v>151380</v>
      </c>
      <c r="DR126" s="804"/>
      <c r="DS126" s="804"/>
      <c r="DT126" s="804"/>
      <c r="DU126" s="804"/>
      <c r="DV126" s="781">
        <v>1.2</v>
      </c>
      <c r="DW126" s="781"/>
      <c r="DX126" s="781"/>
      <c r="DY126" s="781"/>
      <c r="DZ126" s="782"/>
    </row>
    <row r="127" spans="1:130" s="212" customFormat="1" ht="26.25" customHeight="1" x14ac:dyDescent="0.15">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48915</v>
      </c>
      <c r="AB128" s="788"/>
      <c r="AC128" s="788"/>
      <c r="AD128" s="788"/>
      <c r="AE128" s="789"/>
      <c r="AF128" s="790">
        <v>44669</v>
      </c>
      <c r="AG128" s="788"/>
      <c r="AH128" s="788"/>
      <c r="AI128" s="788"/>
      <c r="AJ128" s="789"/>
      <c r="AK128" s="790">
        <v>42842</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12.74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15402376</v>
      </c>
      <c r="AB129" s="767"/>
      <c r="AC129" s="767"/>
      <c r="AD129" s="767"/>
      <c r="AE129" s="768"/>
      <c r="AF129" s="769">
        <v>15473433</v>
      </c>
      <c r="AG129" s="767"/>
      <c r="AH129" s="767"/>
      <c r="AI129" s="767"/>
      <c r="AJ129" s="768"/>
      <c r="AK129" s="769">
        <v>15522789</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17.739999999999998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3126557</v>
      </c>
      <c r="AB130" s="767"/>
      <c r="AC130" s="767"/>
      <c r="AD130" s="767"/>
      <c r="AE130" s="768"/>
      <c r="AF130" s="769">
        <v>3062625</v>
      </c>
      <c r="AG130" s="767"/>
      <c r="AH130" s="767"/>
      <c r="AI130" s="767"/>
      <c r="AJ130" s="768"/>
      <c r="AK130" s="769">
        <v>2829290</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11.7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12275819</v>
      </c>
      <c r="AB131" s="751"/>
      <c r="AC131" s="751"/>
      <c r="AD131" s="751"/>
      <c r="AE131" s="752"/>
      <c r="AF131" s="753">
        <v>12410808</v>
      </c>
      <c r="AG131" s="751"/>
      <c r="AH131" s="751"/>
      <c r="AI131" s="751"/>
      <c r="AJ131" s="752"/>
      <c r="AK131" s="753">
        <v>12693499</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12.131312790000001</v>
      </c>
      <c r="AB132" s="732"/>
      <c r="AC132" s="732"/>
      <c r="AD132" s="732"/>
      <c r="AE132" s="733"/>
      <c r="AF132" s="734">
        <v>11.64879837</v>
      </c>
      <c r="AG132" s="732"/>
      <c r="AH132" s="732"/>
      <c r="AI132" s="732"/>
      <c r="AJ132" s="733"/>
      <c r="AK132" s="734">
        <v>11.541561550000001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11.5</v>
      </c>
      <c r="AB133" s="711"/>
      <c r="AC133" s="711"/>
      <c r="AD133" s="711"/>
      <c r="AE133" s="712"/>
      <c r="AF133" s="710">
        <v>11.7</v>
      </c>
      <c r="AG133" s="711"/>
      <c r="AH133" s="711"/>
      <c r="AI133" s="711"/>
      <c r="AJ133" s="712"/>
      <c r="AK133" s="710">
        <v>11.7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PKatP2rEwdtq6BtbT0tBn2dJXBc7xxrCuLI/dwVlNrWv0zxXyN4bNJWxF0Kzi8sVD0EojxLjL9qmX/31ApBg==" saltValue="2jh8NwzfjSUMGO6HGc7S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n0KTbShFCASMSKf7jTu6nbzo/CfKBPeQfczC6N2pfs6q0tmtV1lff/A4RZlMQfBZN8trh9wU54DmVnO95DuXg==" saltValue="bs811lWl4VQrFiFZ9lGx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2zw+7txlUVsNrcErCu2G7zqvmhpluEbvELCzsjzvB8n3cflCIoMzoE6Jn+Kl78UP+w2N1JwJOHFYD67jM3u7Q==" saltValue="Q/iDZv5r33+kXhLtXWa3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5" t="s">
        <v>483</v>
      </c>
      <c r="AP7" s="253"/>
      <c r="AQ7" s="254" t="s">
        <v>484</v>
      </c>
      <c r="AR7" s="255"/>
    </row>
    <row r="8" spans="1:46" x14ac:dyDescent="0.15">
      <c r="A8" s="247"/>
      <c r="AK8" s="256"/>
      <c r="AL8" s="257"/>
      <c r="AM8" s="257"/>
      <c r="AN8" s="258"/>
      <c r="AO8" s="1106"/>
      <c r="AP8" s="259" t="s">
        <v>485</v>
      </c>
      <c r="AQ8" s="260" t="s">
        <v>486</v>
      </c>
      <c r="AR8" s="261" t="s">
        <v>487</v>
      </c>
    </row>
    <row r="9" spans="1:46" x14ac:dyDescent="0.15">
      <c r="A9" s="247"/>
      <c r="AK9" s="1117" t="s">
        <v>488</v>
      </c>
      <c r="AL9" s="1118"/>
      <c r="AM9" s="1118"/>
      <c r="AN9" s="1119"/>
      <c r="AO9" s="262">
        <v>4281812</v>
      </c>
      <c r="AP9" s="262">
        <v>96550</v>
      </c>
      <c r="AQ9" s="263">
        <v>99044</v>
      </c>
      <c r="AR9" s="264">
        <v>-2.5</v>
      </c>
    </row>
    <row r="10" spans="1:46" ht="13.5" customHeight="1" x14ac:dyDescent="0.15">
      <c r="A10" s="247"/>
      <c r="AK10" s="1117" t="s">
        <v>489</v>
      </c>
      <c r="AL10" s="1118"/>
      <c r="AM10" s="1118"/>
      <c r="AN10" s="1119"/>
      <c r="AO10" s="265">
        <v>741765</v>
      </c>
      <c r="AP10" s="265">
        <v>16726</v>
      </c>
      <c r="AQ10" s="266">
        <v>12597</v>
      </c>
      <c r="AR10" s="267">
        <v>32.799999999999997</v>
      </c>
    </row>
    <row r="11" spans="1:46" ht="13.5" customHeight="1" x14ac:dyDescent="0.15">
      <c r="A11" s="247"/>
      <c r="AK11" s="1117" t="s">
        <v>490</v>
      </c>
      <c r="AL11" s="1118"/>
      <c r="AM11" s="1118"/>
      <c r="AN11" s="1119"/>
      <c r="AO11" s="265">
        <v>87008</v>
      </c>
      <c r="AP11" s="265">
        <v>1962</v>
      </c>
      <c r="AQ11" s="266">
        <v>1194</v>
      </c>
      <c r="AR11" s="267">
        <v>64.3</v>
      </c>
    </row>
    <row r="12" spans="1:46" ht="13.5" customHeight="1" x14ac:dyDescent="0.15">
      <c r="A12" s="247"/>
      <c r="AK12" s="1117" t="s">
        <v>491</v>
      </c>
      <c r="AL12" s="1118"/>
      <c r="AM12" s="1118"/>
      <c r="AN12" s="1119"/>
      <c r="AO12" s="265">
        <v>21013</v>
      </c>
      <c r="AP12" s="265">
        <v>474</v>
      </c>
      <c r="AQ12" s="266">
        <v>18</v>
      </c>
      <c r="AR12" s="267">
        <v>2533.3000000000002</v>
      </c>
    </row>
    <row r="13" spans="1:46" ht="13.5" customHeight="1" x14ac:dyDescent="0.15">
      <c r="A13" s="247"/>
      <c r="AK13" s="1117" t="s">
        <v>492</v>
      </c>
      <c r="AL13" s="1118"/>
      <c r="AM13" s="1118"/>
      <c r="AN13" s="1119"/>
      <c r="AO13" s="265">
        <v>190838</v>
      </c>
      <c r="AP13" s="265">
        <v>4303</v>
      </c>
      <c r="AQ13" s="266">
        <v>3890</v>
      </c>
      <c r="AR13" s="267">
        <v>10.6</v>
      </c>
    </row>
    <row r="14" spans="1:46" ht="13.5" customHeight="1" x14ac:dyDescent="0.15">
      <c r="A14" s="247"/>
      <c r="AK14" s="1117" t="s">
        <v>493</v>
      </c>
      <c r="AL14" s="1118"/>
      <c r="AM14" s="1118"/>
      <c r="AN14" s="1119"/>
      <c r="AO14" s="265">
        <v>43684</v>
      </c>
      <c r="AP14" s="265">
        <v>985</v>
      </c>
      <c r="AQ14" s="266">
        <v>1837</v>
      </c>
      <c r="AR14" s="267">
        <v>-46.4</v>
      </c>
    </row>
    <row r="15" spans="1:46" ht="13.5" customHeight="1" x14ac:dyDescent="0.15">
      <c r="A15" s="247"/>
      <c r="AK15" s="1120" t="s">
        <v>494</v>
      </c>
      <c r="AL15" s="1121"/>
      <c r="AM15" s="1121"/>
      <c r="AN15" s="1122"/>
      <c r="AO15" s="265">
        <v>-152252</v>
      </c>
      <c r="AP15" s="265">
        <v>-3433</v>
      </c>
      <c r="AQ15" s="266">
        <v>-6318</v>
      </c>
      <c r="AR15" s="267">
        <v>-45.7</v>
      </c>
    </row>
    <row r="16" spans="1:46" x14ac:dyDescent="0.15">
      <c r="A16" s="247"/>
      <c r="AK16" s="1120" t="s">
        <v>177</v>
      </c>
      <c r="AL16" s="1121"/>
      <c r="AM16" s="1121"/>
      <c r="AN16" s="1122"/>
      <c r="AO16" s="265">
        <v>5213868</v>
      </c>
      <c r="AP16" s="265">
        <v>117567</v>
      </c>
      <c r="AQ16" s="266">
        <v>112262</v>
      </c>
      <c r="AR16" s="267">
        <v>4.7</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7.8</v>
      </c>
      <c r="AP21" s="278">
        <v>9.26</v>
      </c>
      <c r="AQ21" s="279">
        <v>-1.46</v>
      </c>
      <c r="AS21" s="280"/>
      <c r="AT21" s="276"/>
    </row>
    <row r="22" spans="1:46" s="248" customFormat="1" x14ac:dyDescent="0.15">
      <c r="A22" s="276"/>
      <c r="AK22" s="1123" t="s">
        <v>500</v>
      </c>
      <c r="AL22" s="1124"/>
      <c r="AM22" s="1124"/>
      <c r="AN22" s="1125"/>
      <c r="AO22" s="281">
        <v>99.5</v>
      </c>
      <c r="AP22" s="282">
        <v>97.3</v>
      </c>
      <c r="AQ22" s="283">
        <v>2.2000000000000002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483</v>
      </c>
      <c r="AP30" s="253"/>
      <c r="AQ30" s="254" t="s">
        <v>484</v>
      </c>
      <c r="AR30" s="255"/>
    </row>
    <row r="31" spans="1:46" x14ac:dyDescent="0.15">
      <c r="A31" s="247"/>
      <c r="AK31" s="256"/>
      <c r="AL31" s="257"/>
      <c r="AM31" s="257"/>
      <c r="AN31" s="258"/>
      <c r="AO31" s="1106"/>
      <c r="AP31" s="259" t="s">
        <v>485</v>
      </c>
      <c r="AQ31" s="260" t="s">
        <v>486</v>
      </c>
      <c r="AR31" s="261" t="s">
        <v>487</v>
      </c>
    </row>
    <row r="32" spans="1:46" ht="27" customHeight="1" x14ac:dyDescent="0.15">
      <c r="A32" s="247"/>
      <c r="AK32" s="1107" t="s">
        <v>504</v>
      </c>
      <c r="AL32" s="1108"/>
      <c r="AM32" s="1108"/>
      <c r="AN32" s="1109"/>
      <c r="AO32" s="291">
        <v>3357518</v>
      </c>
      <c r="AP32" s="291">
        <v>75708</v>
      </c>
      <c r="AQ32" s="292">
        <v>60713</v>
      </c>
      <c r="AR32" s="293">
        <v>24.7</v>
      </c>
    </row>
    <row r="33" spans="1:46" ht="13.5" customHeight="1" x14ac:dyDescent="0.15">
      <c r="A33" s="247"/>
      <c r="AK33" s="1107" t="s">
        <v>505</v>
      </c>
      <c r="AL33" s="1108"/>
      <c r="AM33" s="1108"/>
      <c r="AN33" s="1109"/>
      <c r="AO33" s="291" t="s">
        <v>506</v>
      </c>
      <c r="AP33" s="291" t="s">
        <v>506</v>
      </c>
      <c r="AQ33" s="292" t="s">
        <v>506</v>
      </c>
      <c r="AR33" s="293" t="s">
        <v>506</v>
      </c>
    </row>
    <row r="34" spans="1:46" ht="27" customHeight="1" x14ac:dyDescent="0.15">
      <c r="A34" s="247"/>
      <c r="AK34" s="1107" t="s">
        <v>507</v>
      </c>
      <c r="AL34" s="1108"/>
      <c r="AM34" s="1108"/>
      <c r="AN34" s="1109"/>
      <c r="AO34" s="291" t="s">
        <v>506</v>
      </c>
      <c r="AP34" s="291" t="s">
        <v>506</v>
      </c>
      <c r="AQ34" s="292" t="s">
        <v>506</v>
      </c>
      <c r="AR34" s="293" t="s">
        <v>506</v>
      </c>
    </row>
    <row r="35" spans="1:46" ht="27" customHeight="1" x14ac:dyDescent="0.15">
      <c r="A35" s="247"/>
      <c r="AK35" s="1107" t="s">
        <v>508</v>
      </c>
      <c r="AL35" s="1108"/>
      <c r="AM35" s="1108"/>
      <c r="AN35" s="1109"/>
      <c r="AO35" s="291">
        <v>877783</v>
      </c>
      <c r="AP35" s="291">
        <v>19793</v>
      </c>
      <c r="AQ35" s="292">
        <v>14168</v>
      </c>
      <c r="AR35" s="293">
        <v>39.700000000000003</v>
      </c>
    </row>
    <row r="36" spans="1:46" ht="27" customHeight="1" x14ac:dyDescent="0.15">
      <c r="A36" s="247"/>
      <c r="AK36" s="1107" t="s">
        <v>509</v>
      </c>
      <c r="AL36" s="1108"/>
      <c r="AM36" s="1108"/>
      <c r="AN36" s="1109"/>
      <c r="AO36" s="291">
        <v>101859</v>
      </c>
      <c r="AP36" s="291">
        <v>2297</v>
      </c>
      <c r="AQ36" s="292">
        <v>2586</v>
      </c>
      <c r="AR36" s="293">
        <v>-11.2</v>
      </c>
    </row>
    <row r="37" spans="1:46" ht="13.5" customHeight="1" x14ac:dyDescent="0.15">
      <c r="A37" s="247"/>
      <c r="AK37" s="1107" t="s">
        <v>510</v>
      </c>
      <c r="AL37" s="1108"/>
      <c r="AM37" s="1108"/>
      <c r="AN37" s="1109"/>
      <c r="AO37" s="291" t="s">
        <v>506</v>
      </c>
      <c r="AP37" s="291" t="s">
        <v>506</v>
      </c>
      <c r="AQ37" s="292">
        <v>189</v>
      </c>
      <c r="AR37" s="293" t="s">
        <v>506</v>
      </c>
    </row>
    <row r="38" spans="1:46" ht="27" customHeight="1" x14ac:dyDescent="0.15">
      <c r="A38" s="247"/>
      <c r="AK38" s="1110" t="s">
        <v>511</v>
      </c>
      <c r="AL38" s="1111"/>
      <c r="AM38" s="1111"/>
      <c r="AN38" s="1112"/>
      <c r="AO38" s="294" t="s">
        <v>506</v>
      </c>
      <c r="AP38" s="294" t="s">
        <v>506</v>
      </c>
      <c r="AQ38" s="295">
        <v>8</v>
      </c>
      <c r="AR38" s="283" t="s">
        <v>506</v>
      </c>
      <c r="AS38" s="290"/>
    </row>
    <row r="39" spans="1:46" x14ac:dyDescent="0.15">
      <c r="A39" s="247"/>
      <c r="AK39" s="1110" t="s">
        <v>512</v>
      </c>
      <c r="AL39" s="1111"/>
      <c r="AM39" s="1111"/>
      <c r="AN39" s="1112"/>
      <c r="AO39" s="291">
        <v>-42842</v>
      </c>
      <c r="AP39" s="291">
        <v>-966</v>
      </c>
      <c r="AQ39" s="292">
        <v>-5399</v>
      </c>
      <c r="AR39" s="293">
        <v>-82.1</v>
      </c>
      <c r="AS39" s="290"/>
    </row>
    <row r="40" spans="1:46" ht="27" customHeight="1" x14ac:dyDescent="0.15">
      <c r="A40" s="247"/>
      <c r="AK40" s="1107" t="s">
        <v>513</v>
      </c>
      <c r="AL40" s="1108"/>
      <c r="AM40" s="1108"/>
      <c r="AN40" s="1109"/>
      <c r="AO40" s="291">
        <v>-2829290</v>
      </c>
      <c r="AP40" s="291">
        <v>-63797</v>
      </c>
      <c r="AQ40" s="292">
        <v>-49527</v>
      </c>
      <c r="AR40" s="293">
        <v>28.8</v>
      </c>
      <c r="AS40" s="290"/>
    </row>
    <row r="41" spans="1:46" x14ac:dyDescent="0.15">
      <c r="A41" s="247"/>
      <c r="AK41" s="1113" t="s">
        <v>287</v>
      </c>
      <c r="AL41" s="1114"/>
      <c r="AM41" s="1114"/>
      <c r="AN41" s="1115"/>
      <c r="AO41" s="291">
        <v>1465028</v>
      </c>
      <c r="AP41" s="291">
        <v>33035</v>
      </c>
      <c r="AQ41" s="292">
        <v>22738</v>
      </c>
      <c r="AR41" s="293">
        <v>45.3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00" t="s">
        <v>483</v>
      </c>
      <c r="AN49" s="1102" t="s">
        <v>516</v>
      </c>
      <c r="AO49" s="1103"/>
      <c r="AP49" s="1103"/>
      <c r="AQ49" s="1103"/>
      <c r="AR49" s="1104"/>
    </row>
    <row r="50" spans="1:44" x14ac:dyDescent="0.15">
      <c r="A50" s="247"/>
      <c r="AK50" s="305"/>
      <c r="AL50" s="306"/>
      <c r="AM50" s="1101"/>
      <c r="AN50" s="307" t="s">
        <v>517</v>
      </c>
      <c r="AO50" s="308" t="s">
        <v>518</v>
      </c>
      <c r="AP50" s="309" t="s">
        <v>519</v>
      </c>
      <c r="AQ50" s="310" t="s">
        <v>520</v>
      </c>
      <c r="AR50" s="311" t="s">
        <v>521</v>
      </c>
    </row>
    <row r="51" spans="1:44" x14ac:dyDescent="0.15">
      <c r="A51" s="247"/>
      <c r="AK51" s="303" t="s">
        <v>522</v>
      </c>
      <c r="AL51" s="304"/>
      <c r="AM51" s="312">
        <v>2539362</v>
      </c>
      <c r="AN51" s="313">
        <v>53675</v>
      </c>
      <c r="AO51" s="314">
        <v>40.9</v>
      </c>
      <c r="AP51" s="315">
        <v>76347</v>
      </c>
      <c r="AQ51" s="316">
        <v>22.4</v>
      </c>
      <c r="AR51" s="317">
        <v>18.5</v>
      </c>
    </row>
    <row r="52" spans="1:44" x14ac:dyDescent="0.15">
      <c r="A52" s="247"/>
      <c r="AK52" s="318"/>
      <c r="AL52" s="319" t="s">
        <v>523</v>
      </c>
      <c r="AM52" s="320">
        <v>1746195</v>
      </c>
      <c r="AN52" s="321">
        <v>36910</v>
      </c>
      <c r="AO52" s="322">
        <v>16.899999999999999</v>
      </c>
      <c r="AP52" s="323">
        <v>41762</v>
      </c>
      <c r="AQ52" s="324">
        <v>18.2</v>
      </c>
      <c r="AR52" s="325">
        <v>-1.3</v>
      </c>
    </row>
    <row r="53" spans="1:44" x14ac:dyDescent="0.15">
      <c r="A53" s="247"/>
      <c r="AK53" s="303" t="s">
        <v>524</v>
      </c>
      <c r="AL53" s="304"/>
      <c r="AM53" s="312">
        <v>2467877</v>
      </c>
      <c r="AN53" s="313">
        <v>53003</v>
      </c>
      <c r="AO53" s="314">
        <v>-1.3</v>
      </c>
      <c r="AP53" s="315">
        <v>71279</v>
      </c>
      <c r="AQ53" s="316">
        <v>-6.6</v>
      </c>
      <c r="AR53" s="317">
        <v>5.3</v>
      </c>
    </row>
    <row r="54" spans="1:44" x14ac:dyDescent="0.15">
      <c r="A54" s="247"/>
      <c r="AK54" s="318"/>
      <c r="AL54" s="319" t="s">
        <v>523</v>
      </c>
      <c r="AM54" s="320">
        <v>1623786</v>
      </c>
      <c r="AN54" s="321">
        <v>34874</v>
      </c>
      <c r="AO54" s="322">
        <v>-5.5</v>
      </c>
      <c r="AP54" s="323">
        <v>36731</v>
      </c>
      <c r="AQ54" s="324">
        <v>-12</v>
      </c>
      <c r="AR54" s="325">
        <v>6.5</v>
      </c>
    </row>
    <row r="55" spans="1:44" x14ac:dyDescent="0.15">
      <c r="A55" s="247"/>
      <c r="AK55" s="303" t="s">
        <v>525</v>
      </c>
      <c r="AL55" s="304"/>
      <c r="AM55" s="312">
        <v>2378117</v>
      </c>
      <c r="AN55" s="313">
        <v>51899</v>
      </c>
      <c r="AO55" s="314">
        <v>-2.1</v>
      </c>
      <c r="AP55" s="315">
        <v>74994</v>
      </c>
      <c r="AQ55" s="316">
        <v>5.2</v>
      </c>
      <c r="AR55" s="317">
        <v>-7.3</v>
      </c>
    </row>
    <row r="56" spans="1:44" x14ac:dyDescent="0.15">
      <c r="A56" s="247"/>
      <c r="AK56" s="318"/>
      <c r="AL56" s="319" t="s">
        <v>523</v>
      </c>
      <c r="AM56" s="320">
        <v>1911145</v>
      </c>
      <c r="AN56" s="321">
        <v>41708</v>
      </c>
      <c r="AO56" s="322">
        <v>19.600000000000001</v>
      </c>
      <c r="AP56" s="323">
        <v>36188</v>
      </c>
      <c r="AQ56" s="324">
        <v>-1.5</v>
      </c>
      <c r="AR56" s="325">
        <v>21.1</v>
      </c>
    </row>
    <row r="57" spans="1:44" x14ac:dyDescent="0.15">
      <c r="A57" s="247"/>
      <c r="AK57" s="303" t="s">
        <v>526</v>
      </c>
      <c r="AL57" s="304"/>
      <c r="AM57" s="312">
        <v>5080947</v>
      </c>
      <c r="AN57" s="313">
        <v>112640</v>
      </c>
      <c r="AO57" s="314">
        <v>117</v>
      </c>
      <c r="AP57" s="315">
        <v>71849</v>
      </c>
      <c r="AQ57" s="316">
        <v>-4.2</v>
      </c>
      <c r="AR57" s="317">
        <v>121.2</v>
      </c>
    </row>
    <row r="58" spans="1:44" x14ac:dyDescent="0.15">
      <c r="A58" s="247"/>
      <c r="AK58" s="318"/>
      <c r="AL58" s="319" t="s">
        <v>523</v>
      </c>
      <c r="AM58" s="320">
        <v>3294182</v>
      </c>
      <c r="AN58" s="321">
        <v>73029</v>
      </c>
      <c r="AO58" s="322">
        <v>75.099999999999994</v>
      </c>
      <c r="AP58" s="323">
        <v>36144</v>
      </c>
      <c r="AQ58" s="324">
        <v>-0.1</v>
      </c>
      <c r="AR58" s="325">
        <v>75.2</v>
      </c>
    </row>
    <row r="59" spans="1:44" x14ac:dyDescent="0.15">
      <c r="A59" s="247"/>
      <c r="AK59" s="303" t="s">
        <v>527</v>
      </c>
      <c r="AL59" s="304"/>
      <c r="AM59" s="312">
        <v>2043195</v>
      </c>
      <c r="AN59" s="313">
        <v>46072</v>
      </c>
      <c r="AO59" s="314">
        <v>-59.1</v>
      </c>
      <c r="AP59" s="315">
        <v>82962</v>
      </c>
      <c r="AQ59" s="316">
        <v>15.5</v>
      </c>
      <c r="AR59" s="317">
        <v>-74.599999999999994</v>
      </c>
    </row>
    <row r="60" spans="1:44" x14ac:dyDescent="0.15">
      <c r="A60" s="247"/>
      <c r="AK60" s="318"/>
      <c r="AL60" s="319" t="s">
        <v>523</v>
      </c>
      <c r="AM60" s="320">
        <v>1568465</v>
      </c>
      <c r="AN60" s="321">
        <v>35367</v>
      </c>
      <c r="AO60" s="322">
        <v>-51.6</v>
      </c>
      <c r="AP60" s="323">
        <v>42835</v>
      </c>
      <c r="AQ60" s="324">
        <v>18.5</v>
      </c>
      <c r="AR60" s="325">
        <v>-70.099999999999994</v>
      </c>
    </row>
    <row r="61" spans="1:44" x14ac:dyDescent="0.15">
      <c r="A61" s="247"/>
      <c r="AK61" s="303" t="s">
        <v>528</v>
      </c>
      <c r="AL61" s="326"/>
      <c r="AM61" s="312">
        <v>2901900</v>
      </c>
      <c r="AN61" s="313">
        <v>63458</v>
      </c>
      <c r="AO61" s="314">
        <v>19.100000000000001</v>
      </c>
      <c r="AP61" s="315">
        <v>75486</v>
      </c>
      <c r="AQ61" s="327">
        <v>6.5</v>
      </c>
      <c r="AR61" s="317">
        <v>12.6</v>
      </c>
    </row>
    <row r="62" spans="1:44" x14ac:dyDescent="0.15">
      <c r="A62" s="247"/>
      <c r="AK62" s="318"/>
      <c r="AL62" s="319" t="s">
        <v>523</v>
      </c>
      <c r="AM62" s="320">
        <v>2028755</v>
      </c>
      <c r="AN62" s="321">
        <v>44378</v>
      </c>
      <c r="AO62" s="322">
        <v>10.9</v>
      </c>
      <c r="AP62" s="323">
        <v>38732</v>
      </c>
      <c r="AQ62" s="324">
        <v>4.5999999999999996</v>
      </c>
      <c r="AR62" s="325">
        <v>6.3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e3OnGpbstvSQjkTS/DCEmwILGIgA9tIKol10RO6eRVRR66/1tnnnW5gkZVF1ie8itnuE/5aCONsZ5PGVr6zPw==" saltValue="ByCPNXfqu3e+/ffc2+Pt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tCYmd6KSHaESc/Z/yQVW1IuFvvrFkWOdNx48sbkuEdxP1/jnFYHcI7YxTZA//cGtY1CT1/sWfB6UvgHEX4kg/A==" saltValue="SeOyKhekfCBlmbr+t9oK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wuQENy+7jyVD13ivYiJ4NLfZiMQ7UZ/Bjrmy9zisPFl7gjX7tSMrbN9RLQDGXL32DaRCeOSHWEYltZlv7brAEw==" saltValue="akldmkRWEqS1e39I0YxT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41.77</v>
      </c>
      <c r="G47" s="12">
        <v>39.97</v>
      </c>
      <c r="H47" s="12">
        <v>40.93</v>
      </c>
      <c r="I47" s="12">
        <v>39.97</v>
      </c>
      <c r="J47" s="13">
        <v>34.53</v>
      </c>
    </row>
    <row r="48" spans="2:10" ht="57.75" customHeight="1" x14ac:dyDescent="0.15">
      <c r="B48" s="14"/>
      <c r="C48" s="1128" t="s">
        <v>4</v>
      </c>
      <c r="D48" s="1128"/>
      <c r="E48" s="1129"/>
      <c r="F48" s="15">
        <v>5.64</v>
      </c>
      <c r="G48" s="16">
        <v>7.65</v>
      </c>
      <c r="H48" s="16">
        <v>4.8499999999999996</v>
      </c>
      <c r="I48" s="16">
        <v>3.38</v>
      </c>
      <c r="J48" s="17">
        <v>2.93</v>
      </c>
    </row>
    <row r="49" spans="2:10" ht="57.75" customHeight="1" thickBot="1" x14ac:dyDescent="0.2">
      <c r="B49" s="18"/>
      <c r="C49" s="1130" t="s">
        <v>5</v>
      </c>
      <c r="D49" s="1130"/>
      <c r="E49" s="1131"/>
      <c r="F49" s="19" t="s">
        <v>535</v>
      </c>
      <c r="G49" s="20">
        <v>1.61</v>
      </c>
      <c r="H49" s="20" t="s">
        <v>536</v>
      </c>
      <c r="I49" s="20" t="s">
        <v>537</v>
      </c>
      <c r="J49" s="21" t="s">
        <v>538</v>
      </c>
    </row>
    <row r="50" spans="2:10" x14ac:dyDescent="0.15"/>
  </sheetData>
  <sheetProtection algorithmName="SHA-512" hashValue="D4ca8OXpeQaO1Dk0uHcTP2CA5ZexZceL+tH5+58bRgevqnQN+ZhjSjjt3jfvcPsy8yTqsZwbAxxAwhexjyoLtQ==" saltValue="7eHWjHizRQEdO/nGu+t5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2026-03-12T02:10:49Z</cp:lastPrinted>
  <dcterms:created xsi:type="dcterms:W3CDTF">2026-02-23T08:45:42Z</dcterms:created>
  <dcterms:modified xsi:type="dcterms:W3CDTF">2026-03-18T02:53:10Z</dcterms:modified>
  <cp:category/>
</cp:coreProperties>
</file>