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04-1_財政\03_予算・決算等\08財政状況一覧表等\01財政状況資料集\R06決算\04総務省回答・HP掲載\01_HP掲載データ\"/>
    </mc:Choice>
  </mc:AlternateContent>
  <xr:revisionPtr revIDLastSave="0" documentId="13_ncr:1_{5A96D900-E2A5-474F-AF98-C84A5DC00E32}" xr6:coauthVersionLast="47" xr6:coauthVersionMax="47" xr10:uidLastSave="{00000000-0000-0000-0000-000000000000}"/>
  <bookViews>
    <workbookView xWindow="1680" yWindow="495" windowWidth="25665" windowHeight="14745" tabRatio="90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BE38" i="10"/>
  <c r="AM38" i="10"/>
  <c r="C38" i="10"/>
  <c r="BE37" i="10"/>
  <c r="AM37" i="10"/>
  <c r="C37" i="10"/>
  <c r="BE36" i="10"/>
  <c r="AM36" i="10"/>
  <c r="C36" i="10"/>
  <c r="BE35" i="10"/>
  <c r="C35" i="10"/>
  <c r="BE34"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<sst xmlns="http://schemas.openxmlformats.org/spreadsheetml/2006/main" count="1116" uniqueCount="573">
  <si>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</si>
  <si>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</si>
  <si>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</si>
  <si>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</si>
  <si>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</si>
  <si>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</si>
  <si>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</si>
  <si>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</si>
  <si>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</si>
  <si>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</si>
  <si>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</si>
  <si>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</si>
  <si>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</si>
  <si>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</si>
  <si>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</si>
  <si>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</si>
  <si>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</si>
  <si>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</si>
  <si>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</si>
  <si>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</si>
  <si>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</si>
  <si>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</si>
  <si>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</si>
  <si>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</si>
  <si>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</si>
  <si>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</si>
  <si>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</si>
  <si>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</si>
  <si>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</si>
  <si>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</si>
  <si>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</si>
  <si>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</si>
  <si>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</si>
  <si>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</si>
  <si>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</si>
  <si>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</si>
  <si>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</si>
  <si>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</si>
  <si>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</si>
  <si>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</si>
  <si>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</si>
  <si>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</si>
  <si>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</si>
  <si>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</si>
  <si>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</si>
  <si>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</si>
  <si>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</si>
  <si>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</si>
  <si>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</si>
  <si>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</si>
  <si>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</si>
  <si>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</si>
  <si>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</si>
  <si>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</si>
  <si>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</si>
  <si>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</si>
  <si>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</si>
  <si>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</si>
  <si>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</si>
  <si>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</si>
  <si>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</si>
  <si>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</si>
  <si>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</si>
  <si>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</si>
  <si>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</si>
  <si>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</si>
  <si>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</si>
  <si>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</si>
  <si>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</si>
  <si>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</si>
  <si>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</si>
  <si>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</si>
  <si>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</si>
  <si>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</si>
  <si>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</si>
  <si>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</si>
  <si>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</si>
  <si>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</si>
  <si>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</si>
  <si>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</si>
  <si>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</si>
  <si>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</si>
  <si>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</si>
  <si>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</si>
  <si>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</si>
  <si>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</si>
  <si>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</si>
  <si>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</si>
  <si>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</si>
  <si>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</si>
  <si>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</si>
  <si>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</si>
  <si>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</si>
  <si>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</si>
  <si>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丸亀市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</si>
  <si>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</si>
  <si>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</si>
  <si>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</si>
  <si>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</si>
  <si>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</si>
  <si>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</si>
  <si>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</si>
  <si>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</si>
  <si>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</si>
  <si>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</si>
  <si>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</si>
  <si>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</si>
  <si>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</si>
  <si>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</si>
  <si>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</si>
  <si>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</si>
  <si>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</si>
  <si>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</si>
  <si>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</si>
  <si>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</si>
  <si>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</si>
  <si>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</si>
  <si>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</si>
  <si>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</si>
  <si>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</si>
  <si>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</si>
  <si>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</si>
  <si>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</si>
  <si>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</si>
  <si>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</si>
  <si>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</si>
  <si>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</si>
  <si>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</si>
  <si>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</si>
  <si>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</si>
  <si>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</si>
  <si>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</si>
  <si>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</si>
  <si>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</si>
  <si>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</si>
  <si>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</si>
  <si>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</si>
  <si>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</si>
  <si>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</si>
  <si>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</si>
  <si>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</si>
  <si>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</si>
  <si>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</si>
  <si>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</si>
  <si>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</si>
  <si>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</si>
  <si>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</si>
  <si>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</si>
  <si>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</si>
  <si>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</si>
  <si>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</si>
  <si>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</si>
  <si>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</si>
  <si>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</si>
  <si>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</si>
  <si>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</si>
  <si>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</si>
  <si>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</si>
  <si>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</si>
  <si>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</si>
  <si>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</si>
  <si>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</si>
  <si>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</si>
  <si>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</si>
  <si>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</si>
  <si>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</si>
  <si>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</si>
  <si>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</si>
  <si>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</si>
  <si>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</si>
  <si>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</si>
  <si>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</si>
  <si>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</si>
  <si>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</si>
  <si>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</si>
  <si>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</si>
  <si>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</si>
  <si>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</si>
  <si>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</si>
  <si>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</si>
  <si>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</si>
  <si>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</si>
  <si>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</si>
  <si>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</si>
  <si>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</si>
  <si>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</si>
  <si>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</si>
  <si>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</si>
  <si>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</si>
  <si>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</si>
  <si>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</si>
  <si>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</si>
  <si>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</si>
  <si>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</si>
  <si>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</si>
  <si>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</si>
  <si>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</si>
  <si>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</si>
  <si>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</si>
  <si>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</si>
  <si>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</si>
  <si>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</si>
  <si>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</si>
  <si>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香川県丸亀市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</si>
  <si>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</si>
  <si>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</si>
  <si>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</si>
  <si>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</si>
  <si>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</si>
  <si>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</si>
  <si>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</si>
  <si>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</si>
  <si>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</si>
  <si>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</si>
  <si>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</si>
  <si>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</si>
  <si>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</si>
  <si>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</si>
  <si>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</si>
  <si>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</si>
  <si>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</si>
  <si>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</si>
  <si>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</si>
  <si>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</si>
  <si>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</si>
  <si>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</si>
  <si>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</si>
  <si>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</si>
  <si>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</si>
  <si>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</si>
  <si>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</si>
  <si>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</si>
  <si>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</si>
  <si>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</si>
  <si>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</si>
  <si>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</si>
  <si>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</si>
  <si>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</si>
  <si>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</si>
  <si>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</si>
  <si>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</si>
  <si>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</si>
  <si>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</si>
  <si>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</si>
  <si>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</si>
  <si>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</si>
  <si>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</si>
  <si>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</si>
  <si>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</si>
  <si>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</si>
  <si>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</si>
  <si>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</si>
  <si>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</si>
  <si>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</si>
  <si>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</si>
  <si>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</si>
  <si>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</si>
  <si>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</si>
  <si>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</si>
  <si>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</si>
  <si>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</si>
  <si>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</si>
  <si>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</si>
  <si>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</si>
  <si>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</si>
  <si>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</si>
  <si>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</si>
  <si>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</si>
  <si>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</si>
  <si>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</si>
  <si>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</si>
  <si>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</si>
  <si>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</si>
  <si>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</si>
  <si>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</si>
  <si>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</si>
  <si>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</si>
  <si>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</si>
  <si>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</si>
  <si>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</si>
  <si>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</si>
  <si>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</si>
  <si>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</si>
  <si>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</si>
  <si>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</si>
  <si>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</si>
  <si>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</si>
  <si>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</si>
  <si>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</si>
  <si>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</si>
  <si>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</si>
  <si>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</si>
  <si>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</si>
  <si>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</si>
  <si>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</si>
  <si>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</si>
  <si>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</si>
  <si>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</si>
  <si>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</si>
  <si>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</si>
  <si>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</si>
  <si>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</si>
  <si>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</si>
  <si>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</si>
  <si>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</si>
  <si>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</si>
  <si>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</si>
  <si>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</si>
  <si>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</si>
  <si>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</si>
  <si>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</si>
  <si>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</si>
  <si>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</si>
  <si>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</si>
  <si>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</si>
  <si>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</si>
  <si>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</si>
  <si>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</si>
  <si>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</si>
  <si>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</si>
  <si>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</si>
  <si>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</si>
  <si>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</si>
  <si>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</si>
  <si>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</si>
  <si>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</si>
  <si>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</si>
  <si>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</si>
  <si>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</si>
  <si>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</si>
  <si>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</si>
  <si>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</si>
  <si>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</si>
  <si>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</si>
  <si>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</si>
  <si>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</si>
  <si>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</si>
  <si>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</si>
  <si>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</si>
  <si>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</si>
  <si>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</si>
  <si>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</si>
  <si>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</si>
  <si>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</si>
  <si>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</si>
  <si>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</si>
  <si>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</si>
  <si>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</si>
  <si>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</si>
  <si>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</si>
  <si>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</si>
  <si>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</si>
  <si>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</si>
  <si>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</si>
  <si>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香川県丸亀市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</si>
  <si>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</si>
  <si>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</si>
  <si>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</si>
  <si>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</si>
  <si>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</si>
  <si>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</si>
  <si>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</si>
  <si>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</si>
  <si>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</si>
  <si>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</si>
  <si>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</si>
  <si>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</si>
  <si>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</si>
  <si>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</si>
  <si>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</si>
  <si>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</si>
  <si>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</si>
  <si>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</si>
  <si>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</si>
  <si>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</si>
  <si>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</si>
  <si>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</si>
  <si>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</si>
  <si>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</si>
  <si>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</si>
  <si>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</si>
  <si>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</si>
  <si>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</si>
  <si>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</si>
  <si>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</si>
  <si>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</si>
  <si>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</si>
  <si>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</si>
  <si>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</si>
  <si>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</si>
  <si>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駐車場特別会計</t>
    <phoneticPr fontId="5"/>
  </si>
  <si>
    <t>後期高齢者医療特別会計</t>
    <phoneticPr fontId="5"/>
  </si>
  <si>
    <t>介護保険特別会計</t>
    <phoneticPr fontId="5"/>
  </si>
  <si>
    <t>介護保険サービス事業特別会計</t>
    <phoneticPr fontId="5"/>
  </si>
  <si>
    <t>モーターボート競走事業会計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</si>
  <si>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</si>
  <si>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</si>
  <si>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</si>
  <si>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</si>
  <si>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</si>
  <si>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</si>
  <si>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</si>
  <si>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</si>
  <si>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</si>
  <si>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</si>
  <si>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</si>
  <si>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</si>
  <si>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</si>
  <si>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</si>
  <si>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</si>
  <si>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</si>
  <si>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</si>
  <si>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</si>
  <si>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</si>
  <si>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</si>
  <si>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</si>
  <si>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</si>
  <si>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</si>
  <si>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</si>
  <si>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</si>
  <si>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</si>
  <si>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</si>
  <si>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</si>
  <si>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</si>
  <si>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</si>
  <si>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</si>
  <si>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</si>
  <si>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</si>
  <si>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</si>
  <si>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</si>
  <si>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</si>
  <si>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</si>
  <si>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</si>
  <si>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</si>
  <si>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</si>
  <si>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</si>
  <si>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</si>
  <si>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</si>
  <si>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</si>
  <si>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</si>
  <si>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</si>
  <si>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</si>
  <si>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</si>
  <si>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</si>
  <si>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</si>
  <si>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</si>
  <si>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</si>
  <si>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</si>
  <si>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</si>
  <si>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</si>
  <si>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</si>
  <si>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</si>
  <si>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</si>
  <si>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</si>
  <si>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</si>
  <si>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</si>
  <si>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</si>
  <si>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</si>
  <si>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</si>
  <si>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</si>
  <si>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</si>
  <si>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</si>
  <si>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</si>
  <si>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</si>
  <si>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</si>
  <si>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</si>
  <si>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</si>
  <si>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</si>
  <si>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</si>
  <si>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</si>
  <si>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</si>
  <si>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</si>
  <si>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</si>
  <si>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</si>
  <si>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</si>
  <si>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</si>
  <si>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</si>
  <si>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</si>
  <si>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</si>
  <si>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</si>
  <si>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</si>
  <si>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</si>
  <si>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</si>
  <si>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</si>
  <si>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</si>
  <si>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</si>
  <si>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</si>
  <si>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</si>
  <si>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</si>
  <si>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</si>
  <si>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</si>
  <si>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</si>
  <si>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</si>
  <si>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</si>
  <si>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</si>
  <si>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</si>
  <si>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</si>
  <si>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</si>
  <si>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</si>
  <si>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</si>
  <si>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</si>
  <si>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</si>
  <si>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</si>
  <si>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</si>
  <si>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</si>
  <si>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</si>
  <si>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</si>
  <si>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</si>
  <si>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</si>
  <si>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</si>
  <si>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</si>
  <si>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</si>
  <si>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</si>
  <si>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</si>
  <si>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</si>
  <si>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</si>
  <si>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</si>
  <si>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</si>
  <si>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</si>
  <si>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</si>
  <si>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</si>
  <si>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</si>
  <si>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</si>
  <si>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</si>
  <si>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</si>
  <si>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</si>
  <si>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</si>
  <si>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</si>
  <si>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</si>
  <si>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</si>
  <si>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</si>
  <si>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</si>
  <si>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3.67</t>
  </si>
  <si>
    <t>▲ 3.17</t>
  </si>
  <si>
    <t>▲ 1.05</t>
  </si>
  <si>
    <t>モーターボート競走事業会計</t>
  </si>
  <si>
    <t>下水道事業会計</t>
  </si>
  <si>
    <t>一般会計</t>
  </si>
  <si>
    <t>国民健康保険特別会計</t>
  </si>
  <si>
    <t>介護保険特別会計</t>
  </si>
  <si>
    <t>駐車場特別会計</t>
  </si>
  <si>
    <t>後期高齢者医療特別会計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</si>
  <si>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</si>
  <si>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</si>
  <si>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</si>
  <si>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</si>
  <si>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</si>
  <si>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</si>
  <si>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</si>
  <si>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</si>
  <si>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t>
    <phoneticPr fontId="2"/>
  </si>
  <si>
    <t>中讃広域行政事務組合（一般会計）</t>
    <rPh sb="0" eb="2">
      <t>チュウサン</t>
    </rPh>
    <rPh sb="2" eb="4">
      <t>コウイキ</t>
    </rPh>
    <rPh sb="4" eb="6">
      <t>ギョウセイ</t>
    </rPh>
    <rPh sb="6" eb="8">
      <t>ジム</t>
    </rPh>
    <rPh sb="8" eb="10">
      <t>クミアイ</t>
    </rPh>
    <rPh sb="11" eb="13">
      <t>イッパン</t>
    </rPh>
    <rPh sb="13" eb="15">
      <t>カイケイ</t>
    </rPh>
    <phoneticPr fontId="2"/>
  </si>
  <si>
    <t>中讃広域行政事務組合（クリントピア丸亀）</t>
    <rPh sb="0" eb="2">
      <t>チュウサン</t>
    </rPh>
    <rPh sb="2" eb="4">
      <t>コウイキ</t>
    </rPh>
    <rPh sb="4" eb="6">
      <t>ギョウセイ</t>
    </rPh>
    <rPh sb="6" eb="8">
      <t>ジム</t>
    </rPh>
    <rPh sb="8" eb="10">
      <t>クミアイ</t>
    </rPh>
    <rPh sb="17" eb="19">
      <t>マルガメ</t>
    </rPh>
    <phoneticPr fontId="2"/>
  </si>
  <si>
    <t>中讃広域行政事務組合（瀬戸グリーンセンター）</t>
    <rPh sb="0" eb="2">
      <t>チュウサン</t>
    </rPh>
    <rPh sb="2" eb="4">
      <t>コウイキ</t>
    </rPh>
    <rPh sb="4" eb="6">
      <t>ギョウセイ</t>
    </rPh>
    <rPh sb="6" eb="8">
      <t>ジム</t>
    </rPh>
    <rPh sb="8" eb="10">
      <t>クミアイ</t>
    </rPh>
    <rPh sb="11" eb="13">
      <t>セト</t>
    </rPh>
    <phoneticPr fontId="2"/>
  </si>
  <si>
    <t>中讃広域行政事務組合（仲善クリーンセンター）</t>
    <rPh sb="0" eb="2">
      <t>チュウサン</t>
    </rPh>
    <rPh sb="2" eb="4">
      <t>コウイキ</t>
    </rPh>
    <rPh sb="4" eb="6">
      <t>ギョウセイ</t>
    </rPh>
    <rPh sb="6" eb="8">
      <t>ジム</t>
    </rPh>
    <rPh sb="8" eb="10">
      <t>クミアイ</t>
    </rPh>
    <rPh sb="11" eb="12">
      <t>ナカ</t>
    </rPh>
    <rPh sb="12" eb="13">
      <t>ゼン</t>
    </rPh>
    <phoneticPr fontId="2"/>
  </si>
  <si>
    <t>まんのう町外三ケ市町山林組合</t>
    <rPh sb="4" eb="5">
      <t>チョウ</t>
    </rPh>
    <rPh sb="5" eb="6">
      <t>ホカ</t>
    </rPh>
    <rPh sb="6" eb="7">
      <t>３</t>
    </rPh>
    <rPh sb="8" eb="10">
      <t>シチョウ</t>
    </rPh>
    <rPh sb="10" eb="12">
      <t>サンリン</t>
    </rPh>
    <rPh sb="12" eb="14">
      <t>クミアイ</t>
    </rPh>
    <phoneticPr fontId="2"/>
  </si>
  <si>
    <t>まんのう町外三ケ市町（七箇地区）山林組合</t>
    <rPh sb="4" eb="5">
      <t>チョウ</t>
    </rPh>
    <rPh sb="5" eb="6">
      <t>ホカ</t>
    </rPh>
    <rPh sb="6" eb="7">
      <t>３</t>
    </rPh>
    <rPh sb="8" eb="10">
      <t>シチョウ</t>
    </rPh>
    <rPh sb="11" eb="12">
      <t>シチ</t>
    </rPh>
    <rPh sb="12" eb="13">
      <t>カ</t>
    </rPh>
    <rPh sb="13" eb="15">
      <t>チク</t>
    </rPh>
    <rPh sb="16" eb="18">
      <t>サンリン</t>
    </rPh>
    <rPh sb="18" eb="20">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</si>
  <si>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</si>
  <si>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</si>
  <si>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</si>
  <si>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3">
      <t>コウギョウ</t>
    </rPh>
    <rPh sb="13" eb="15">
      <t>ヨウスイ</t>
    </rPh>
    <rPh sb="15" eb="16">
      <t>ドウ</t>
    </rPh>
    <rPh sb="16" eb="18">
      <t>ジギョウ</t>
    </rPh>
    <phoneticPr fontId="2"/>
  </si>
  <si>
    <t>法適用企業</t>
    <rPh sb="0" eb="1">
      <t>ホウ</t>
    </rPh>
    <rPh sb="1" eb="3">
      <t>テキヨウ</t>
    </rPh>
    <rPh sb="3" eb="5">
      <t>キギョウ</t>
    </rPh>
    <phoneticPr fontId="2"/>
  </si>
  <si>
    <t>丸亀市土地開発公社</t>
    <rPh sb="0" eb="3">
      <t>マルガメシ</t>
    </rPh>
    <rPh sb="3" eb="5">
      <t>トチ</t>
    </rPh>
    <rPh sb="5" eb="7">
      <t>カイハツ</t>
    </rPh>
    <rPh sb="7" eb="9">
      <t>コウシャ</t>
    </rPh>
    <phoneticPr fontId="2"/>
  </si>
  <si>
    <t>（公財）丸亀市福祉事業団</t>
    <rPh sb="1" eb="2">
      <t>コウ</t>
    </rPh>
    <rPh sb="2" eb="3">
      <t>ザイ</t>
    </rPh>
    <rPh sb="4" eb="7">
      <t>マルガメシ</t>
    </rPh>
    <rPh sb="7" eb="9">
      <t>フクシ</t>
    </rPh>
    <rPh sb="9" eb="12">
      <t>ジギョウダン</t>
    </rPh>
    <phoneticPr fontId="2"/>
  </si>
  <si>
    <t>（公財）丸亀市スポーツ協会</t>
    <rPh sb="1" eb="2">
      <t>コウ</t>
    </rPh>
    <rPh sb="2" eb="3">
      <t>ザイ</t>
    </rPh>
    <rPh sb="4" eb="7">
      <t>マルガメシ</t>
    </rPh>
    <rPh sb="11" eb="13">
      <t>キョウカイ</t>
    </rPh>
    <phoneticPr fontId="2"/>
  </si>
  <si>
    <t>（公財）ミモカ美術振興財団</t>
    <rPh sb="1" eb="2">
      <t>コウ</t>
    </rPh>
    <rPh sb="2" eb="3">
      <t>ザイ</t>
    </rPh>
    <rPh sb="7" eb="9">
      <t>ビジュツ</t>
    </rPh>
    <rPh sb="9" eb="11">
      <t>シンコウ</t>
    </rPh>
    <rPh sb="11" eb="13">
      <t>ザイダン</t>
    </rPh>
    <phoneticPr fontId="2"/>
  </si>
  <si>
    <t>（株）香川県中部流通センター</t>
    <rPh sb="1" eb="2">
      <t>カブ</t>
    </rPh>
    <rPh sb="3" eb="6">
      <t>カガワケン</t>
    </rPh>
    <rPh sb="6" eb="8">
      <t>チュウブ</t>
    </rPh>
    <rPh sb="8" eb="10">
      <t>リュウツウ</t>
    </rPh>
    <phoneticPr fontId="2"/>
  </si>
  <si>
    <t>○</t>
    <phoneticPr fontId="2"/>
  </si>
  <si>
    <t>丸亀市大手町地区公共施設再編整備基金</t>
    <rPh sb="0" eb="3">
      <t>マルガメシ</t>
    </rPh>
    <rPh sb="3" eb="6">
      <t>オオテチョウ</t>
    </rPh>
    <rPh sb="6" eb="8">
      <t>チク</t>
    </rPh>
    <rPh sb="8" eb="10">
      <t>コウキョウ</t>
    </rPh>
    <rPh sb="10" eb="12">
      <t>シセツ</t>
    </rPh>
    <rPh sb="12" eb="14">
      <t>サイヘン</t>
    </rPh>
    <rPh sb="14" eb="16">
      <t>セイビ</t>
    </rPh>
    <rPh sb="16" eb="18">
      <t>キキン</t>
    </rPh>
    <phoneticPr fontId="5"/>
  </si>
  <si>
    <t>丸亀市モーターボート競走収益基金</t>
    <rPh sb="0" eb="3">
      <t>マルガメシ</t>
    </rPh>
    <rPh sb="10" eb="12">
      <t>キョウソウ</t>
    </rPh>
    <rPh sb="12" eb="14">
      <t>シュウエキ</t>
    </rPh>
    <rPh sb="14" eb="16">
      <t>キキン</t>
    </rPh>
    <phoneticPr fontId="2"/>
  </si>
  <si>
    <t>丸亀市次世代育成基金</t>
    <rPh sb="0" eb="3">
      <t>マルガメシ</t>
    </rPh>
    <rPh sb="3" eb="6">
      <t>ジセダイ</t>
    </rPh>
    <rPh sb="6" eb="8">
      <t>イクセイ</t>
    </rPh>
    <rPh sb="8" eb="10">
      <t>キキン</t>
    </rPh>
    <phoneticPr fontId="2"/>
  </si>
  <si>
    <t>丸亀市教育文化体育基金</t>
    <rPh sb="0" eb="3">
      <t>マルガメシ</t>
    </rPh>
    <rPh sb="3" eb="5">
      <t>キョウイク</t>
    </rPh>
    <rPh sb="5" eb="7">
      <t>ブンカ</t>
    </rPh>
    <rPh sb="7" eb="9">
      <t>タイイク</t>
    </rPh>
    <rPh sb="9" eb="11">
      <t>キキン</t>
    </rPh>
    <phoneticPr fontId="2"/>
  </si>
  <si>
    <t>丸亀市合併振興基金</t>
    <rPh sb="0" eb="3">
      <t>マルガメシ</t>
    </rPh>
    <rPh sb="3" eb="5">
      <t>ガッペイ</t>
    </rPh>
    <rPh sb="5" eb="7">
      <t>シンコウ</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</si>
</sst>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8394-49D3-9569-E3F114FB77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108739</c:v>
                </c:pt>
                <c:pt idx="1">
                  <c:v>56365</c:v>
                </c:pt>
                <c:pt idx="2">
                  <c:v>71963</c:v>
                </c:pt>
                <c:pt idx="3">
                  <c:v>87658</c:v>
                </c:pt>
                <c:pt idx="4">
                  <c:v>133411</c:v>
                </c:pt>
              </c:numCache>
            </c:numRef>
          </c:val>
          <c:smooth val="0"/>
          <c:extLst>
            <c:ext xmlns:c16="http://schemas.microsoft.com/office/drawing/2014/chart" uri="{C3380CC4-5D6E-409C-BE32-E72D297353CC}">
              <c16:uniqueId val="{00000001-8394-49D3-9569-E3F114FB77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0.89</c:v>
                </c:pt>
                <c:pt idx="1">
                  <c:v>2.97</c:v>
                </c:pt>
                <c:pt idx="2">
                  <c:v>0.79</c:v>
                </c:pt>
                <c:pt idx="3">
                  <c:v>2.5</c:v>
                </c:pt>
                <c:pt idx="4">
                  <c:v>2.31</c:v>
                </c:pt>
              </c:numCache>
            </c:numRef>
          </c:val>
          <c:extLst>
            <c:ext xmlns:c16="http://schemas.microsoft.com/office/drawing/2014/chart" uri="{C3380CC4-5D6E-409C-BE32-E72D297353CC}">
              <c16:uniqueId val="{00000000-CBEA-4CC1-BF9D-58238AD9CF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14.81</c:v>
                </c:pt>
                <c:pt idx="1">
                  <c:v>20.68</c:v>
                </c:pt>
                <c:pt idx="2">
                  <c:v>19.48</c:v>
                </c:pt>
                <c:pt idx="3">
                  <c:v>14.46</c:v>
                </c:pt>
                <c:pt idx="4">
                  <c:v>13.23</c:v>
                </c:pt>
              </c:numCache>
            </c:numRef>
          </c:val>
          <c:extLst>
            <c:ext xmlns:c16="http://schemas.microsoft.com/office/drawing/2014/chart" uri="{C3380CC4-5D6E-409C-BE32-E72D297353CC}">
              <c16:uniqueId val="{00000001-CBEA-4CC1-BF9D-58238AD9CF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0.36</c:v>
                </c:pt>
                <c:pt idx="1">
                  <c:v>8.66</c:v>
                </c:pt>
                <c:pt idx="2">
                  <c:v>-3.67</c:v>
                </c:pt>
                <c:pt idx="3">
                  <c:v>-3.17</c:v>
                </c:pt>
                <c:pt idx="4">
                  <c:v>-1.05</c:v>
                </c:pt>
              </c:numCache>
            </c:numRef>
          </c:val>
          <c:smooth val="0"/>
          <c:extLst>
            <c:ext xmlns:c16="http://schemas.microsoft.com/office/drawing/2014/chart" uri="{C3380CC4-5D6E-409C-BE32-E72D297353CC}">
              <c16:uniqueId val="{00000002-CBEA-4CC1-BF9D-58238AD9CF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28B-4122-952E-09A1B73E20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8B-4122-952E-09A1B73E20A6}"/>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28B-4122-952E-09A1B73E20A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0.02</c:v>
                </c:pt>
                <c:pt idx="8">
                  <c:v>#N/A</c:v>
                </c:pt>
                <c:pt idx="9">
                  <c:v>0</c:v>
                </c:pt>
              </c:numCache>
            </c:numRef>
          </c:val>
          <c:extLst>
            <c:ext xmlns:c16="http://schemas.microsoft.com/office/drawing/2014/chart" uri="{C3380CC4-5D6E-409C-BE32-E72D297353CC}">
              <c16:uniqueId val="{00000003-A28B-4122-952E-09A1B73E20A6}"/>
            </c:ext>
          </c:extLst>
        </c:ser>
        <c:ser>
          <c:idx val="4"/>
          <c:order val="4"/>
          <c:tx>
            <c:strRef>
              <c:f>データシート!$A$31</c:f>
              <c:strCache>
                <c:ptCount val="1"/>
                <c:pt idx="0">
                  <c:v>駐車場特別会計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A28B-4122-952E-09A1B73E20A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0.75</c:v>
                </c:pt>
                <c:pt idx="4">
                  <c:v>#N/A</c:v>
                </c:pt>
                <c:pt idx="5">
                  <c:v>1.07</c:v>
                </c:pt>
                <c:pt idx="6">
                  <c:v>#N/A</c:v>
                </c:pt>
                <c:pt idx="7">
                  <c:v>0.98</c:v>
                </c:pt>
                <c:pt idx="8">
                  <c:v>#N/A</c:v>
                </c:pt>
                <c:pt idx="9">
                  <c:v>0.78</c:v>
                </c:pt>
              </c:numCache>
            </c:numRef>
          </c:val>
          <c:extLst>
            <c:ext xmlns:c16="http://schemas.microsoft.com/office/drawing/2014/chart" uri="{C3380CC4-5D6E-409C-BE32-E72D297353CC}">
              <c16:uniqueId val="{00000005-A28B-4122-952E-09A1B73E20A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2.66</c:v>
                </c:pt>
                <c:pt idx="4">
                  <c:v>#N/A</c:v>
                </c:pt>
                <c:pt idx="5">
                  <c:v>3.52</c:v>
                </c:pt>
                <c:pt idx="6">
                  <c:v>#N/A</c:v>
                </c:pt>
                <c:pt idx="7">
                  <c:v>4.01</c:v>
                </c:pt>
                <c:pt idx="8">
                  <c:v>#N/A</c:v>
                </c:pt>
                <c:pt idx="9">
                  <c:v>2.2200000000000002</c:v>
                </c:pt>
              </c:numCache>
            </c:numRef>
          </c:val>
          <c:extLst>
            <c:ext xmlns:c16="http://schemas.microsoft.com/office/drawing/2014/chart" uri="{C3380CC4-5D6E-409C-BE32-E72D297353CC}">
              <c16:uniqueId val="{00000006-A28B-4122-952E-09A1B73E20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2.96</c:v>
                </c:pt>
                <c:pt idx="4">
                  <c:v>#N/A</c:v>
                </c:pt>
                <c:pt idx="5">
                  <c:v>0.78</c:v>
                </c:pt>
                <c:pt idx="6">
                  <c:v>#N/A</c:v>
                </c:pt>
                <c:pt idx="7">
                  <c:v>2.4900000000000002</c:v>
                </c:pt>
                <c:pt idx="8">
                  <c:v>#N/A</c:v>
                </c:pt>
                <c:pt idx="9">
                  <c:v>2.31</c:v>
                </c:pt>
              </c:numCache>
            </c:numRef>
          </c:val>
          <c:extLst>
            <c:ext xmlns:c16="http://schemas.microsoft.com/office/drawing/2014/chart" uri="{C3380CC4-5D6E-409C-BE32-E72D297353CC}">
              <c16:uniqueId val="{00000007-A28B-4122-952E-09A1B73E20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1.72</c:v>
                </c:pt>
                <c:pt idx="2">
                  <c:v>#N/A</c:v>
                </c:pt>
                <c:pt idx="3">
                  <c:v>2.2400000000000002</c:v>
                </c:pt>
                <c:pt idx="4">
                  <c:v>#N/A</c:v>
                </c:pt>
                <c:pt idx="5">
                  <c:v>2.54</c:v>
                </c:pt>
                <c:pt idx="6">
                  <c:v>#N/A</c:v>
                </c:pt>
                <c:pt idx="7">
                  <c:v>3.16</c:v>
                </c:pt>
                <c:pt idx="8">
                  <c:v>#N/A</c:v>
                </c:pt>
                <c:pt idx="9">
                  <c:v>4.45</c:v>
                </c:pt>
              </c:numCache>
            </c:numRef>
          </c:val>
          <c:extLst>
            <c:ext xmlns:c16="http://schemas.microsoft.com/office/drawing/2014/chart" uri="{C3380CC4-5D6E-409C-BE32-E72D297353CC}">
              <c16:uniqueId val="{00000008-A28B-4122-952E-09A1B73E20A6}"/>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124.27</c:v>
                </c:pt>
                <c:pt idx="2">
                  <c:v>#N/A</c:v>
                </c:pt>
                <c:pt idx="3">
                  <c:v>149.86000000000001</c:v>
                </c:pt>
                <c:pt idx="4">
                  <c:v>#N/A</c:v>
                </c:pt>
                <c:pt idx="5">
                  <c:v>161.96</c:v>
                </c:pt>
                <c:pt idx="6">
                  <c:v>#N/A</c:v>
                </c:pt>
                <c:pt idx="7">
                  <c:v>158.99</c:v>
                </c:pt>
                <c:pt idx="8">
                  <c:v>#N/A</c:v>
                </c:pt>
                <c:pt idx="9">
                  <c:v>167.6</c:v>
                </c:pt>
              </c:numCache>
            </c:numRef>
          </c:val>
          <c:extLst>
            <c:ext xmlns:c16="http://schemas.microsoft.com/office/drawing/2014/chart" uri="{C3380CC4-5D6E-409C-BE32-E72D297353CC}">
              <c16:uniqueId val="{00000009-A28B-4122-952E-09A1B73E20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4354</c:v>
                </c:pt>
                <c:pt idx="5">
                  <c:v>4341</c:v>
                </c:pt>
                <c:pt idx="8">
                  <c:v>4304</c:v>
                </c:pt>
                <c:pt idx="11">
                  <c:v>4089</c:v>
                </c:pt>
                <c:pt idx="14">
                  <c:v>4041</c:v>
                </c:pt>
              </c:numCache>
            </c:numRef>
          </c:val>
          <c:extLst>
            <c:ext xmlns:c16="http://schemas.microsoft.com/office/drawing/2014/chart" uri="{C3380CC4-5D6E-409C-BE32-E72D297353CC}">
              <c16:uniqueId val="{00000000-E188-486B-B040-634F18F85E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88-486B-B040-634F18F85E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3</c:v>
                </c:pt>
                <c:pt idx="9">
                  <c:v>0</c:v>
                </c:pt>
                <c:pt idx="12">
                  <c:v>0</c:v>
                </c:pt>
              </c:numCache>
            </c:numRef>
          </c:val>
          <c:extLst>
            <c:ext xmlns:c16="http://schemas.microsoft.com/office/drawing/2014/chart" uri="{C3380CC4-5D6E-409C-BE32-E72D297353CC}">
              <c16:uniqueId val="{00000002-E188-486B-B040-634F18F85E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67</c:v>
                </c:pt>
                <c:pt idx="6">
                  <c:v>111</c:v>
                </c:pt>
                <c:pt idx="9">
                  <c:v>52</c:v>
                </c:pt>
                <c:pt idx="12">
                  <c:v>57</c:v>
                </c:pt>
              </c:numCache>
            </c:numRef>
          </c:val>
          <c:extLst>
            <c:ext xmlns:c16="http://schemas.microsoft.com/office/drawing/2014/chart" uri="{C3380CC4-5D6E-409C-BE32-E72D297353CC}">
              <c16:uniqueId val="{00000003-E188-486B-B040-634F18F85E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659</c:v>
                </c:pt>
                <c:pt idx="3">
                  <c:v>676</c:v>
                </c:pt>
                <c:pt idx="6">
                  <c:v>596</c:v>
                </c:pt>
                <c:pt idx="9">
                  <c:v>559</c:v>
                </c:pt>
                <c:pt idx="12">
                  <c:v>872</c:v>
                </c:pt>
              </c:numCache>
            </c:numRef>
          </c:val>
          <c:extLst>
            <c:ext xmlns:c16="http://schemas.microsoft.com/office/drawing/2014/chart" uri="{C3380CC4-5D6E-409C-BE32-E72D297353CC}">
              <c16:uniqueId val="{00000004-E188-486B-B040-634F18F85E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88-486B-B040-634F18F85E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88-486B-B040-634F18F85E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5769</c:v>
                </c:pt>
                <c:pt idx="3">
                  <c:v>5849</c:v>
                </c:pt>
                <c:pt idx="6">
                  <c:v>5953</c:v>
                </c:pt>
                <c:pt idx="9">
                  <c:v>5887</c:v>
                </c:pt>
                <c:pt idx="12">
                  <c:v>6046</c:v>
                </c:pt>
              </c:numCache>
            </c:numRef>
          </c:val>
          <c:extLst>
            <c:ext xmlns:c16="http://schemas.microsoft.com/office/drawing/2014/chart" uri="{C3380CC4-5D6E-409C-BE32-E72D297353CC}">
              <c16:uniqueId val="{00000007-E188-486B-B040-634F18F85E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2142</c:v>
                </c:pt>
                <c:pt idx="2">
                  <c:v>#N/A</c:v>
                </c:pt>
                <c:pt idx="3">
                  <c:v>#N/A</c:v>
                </c:pt>
                <c:pt idx="4">
                  <c:v>2254</c:v>
                </c:pt>
                <c:pt idx="5">
                  <c:v>#N/A</c:v>
                </c:pt>
                <c:pt idx="6">
                  <c:v>#N/A</c:v>
                </c:pt>
                <c:pt idx="7">
                  <c:v>2359</c:v>
                </c:pt>
                <c:pt idx="8">
                  <c:v>#N/A</c:v>
                </c:pt>
                <c:pt idx="9">
                  <c:v>#N/A</c:v>
                </c:pt>
                <c:pt idx="10">
                  <c:v>2409</c:v>
                </c:pt>
                <c:pt idx="11">
                  <c:v>#N/A</c:v>
                </c:pt>
                <c:pt idx="12">
                  <c:v>#N/A</c:v>
                </c:pt>
                <c:pt idx="13">
                  <c:v>2934</c:v>
                </c:pt>
                <c:pt idx="14">
                  <c:v>#N/A</c:v>
                </c:pt>
              </c:numCache>
            </c:numRef>
          </c:val>
          <c:smooth val="0"/>
          <c:extLst>
            <c:ext xmlns:c16="http://schemas.microsoft.com/office/drawing/2014/chart" uri="{C3380CC4-5D6E-409C-BE32-E72D297353CC}">
              <c16:uniqueId val="{00000008-E188-486B-B040-634F18F85E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45945</c:v>
                </c:pt>
                <c:pt idx="5">
                  <c:v>44786</c:v>
                </c:pt>
                <c:pt idx="8">
                  <c:v>42514</c:v>
                </c:pt>
                <c:pt idx="11">
                  <c:v>41306</c:v>
                </c:pt>
                <c:pt idx="14">
                  <c:v>40747</c:v>
                </c:pt>
              </c:numCache>
            </c:numRef>
          </c:val>
          <c:extLst>
            <c:ext xmlns:c16="http://schemas.microsoft.com/office/drawing/2014/chart" uri="{C3380CC4-5D6E-409C-BE32-E72D297353CC}">
              <c16:uniqueId val="{00000000-F34F-4725-916F-E9FEE0C80C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779</c:v>
                </c:pt>
                <c:pt idx="5">
                  <c:v>1133</c:v>
                </c:pt>
                <c:pt idx="8">
                  <c:v>1350</c:v>
                </c:pt>
                <c:pt idx="11">
                  <c:v>1340</c:v>
                </c:pt>
                <c:pt idx="14">
                  <c:v>1616</c:v>
                </c:pt>
              </c:numCache>
            </c:numRef>
          </c:val>
          <c:extLst>
            <c:ext xmlns:c16="http://schemas.microsoft.com/office/drawing/2014/chart" uri="{C3380CC4-5D6E-409C-BE32-E72D297353CC}">
              <c16:uniqueId val="{00000001-F34F-4725-916F-E9FEE0C80C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21236</c:v>
                </c:pt>
                <c:pt idx="5">
                  <c:v>22554</c:v>
                </c:pt>
                <c:pt idx="8">
                  <c:v>29627</c:v>
                </c:pt>
                <c:pt idx="11">
                  <c:v>34173</c:v>
                </c:pt>
                <c:pt idx="14">
                  <c:v>35157</c:v>
                </c:pt>
              </c:numCache>
            </c:numRef>
          </c:val>
          <c:extLst>
            <c:ext xmlns:c16="http://schemas.microsoft.com/office/drawing/2014/chart" uri="{C3380CC4-5D6E-409C-BE32-E72D297353CC}">
              <c16:uniqueId val="{00000002-F34F-4725-916F-E9FEE0C80C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4F-4725-916F-E9FEE0C80C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4F-4725-916F-E9FEE0C80C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4F-4725-916F-E9FEE0C80C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5963</c:v>
                </c:pt>
                <c:pt idx="3">
                  <c:v>5863</c:v>
                </c:pt>
                <c:pt idx="6">
                  <c:v>5807</c:v>
                </c:pt>
                <c:pt idx="9">
                  <c:v>6077</c:v>
                </c:pt>
                <c:pt idx="12">
                  <c:v>6197</c:v>
                </c:pt>
              </c:numCache>
            </c:numRef>
          </c:val>
          <c:extLst>
            <c:ext xmlns:c16="http://schemas.microsoft.com/office/drawing/2014/chart" uri="{C3380CC4-5D6E-409C-BE32-E72D297353CC}">
              <c16:uniqueId val="{00000006-F34F-4725-916F-E9FEE0C80C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599</c:v>
                </c:pt>
                <c:pt idx="3">
                  <c:v>557</c:v>
                </c:pt>
                <c:pt idx="6">
                  <c:v>616</c:v>
                </c:pt>
                <c:pt idx="9">
                  <c:v>517</c:v>
                </c:pt>
                <c:pt idx="12">
                  <c:v>418</c:v>
                </c:pt>
              </c:numCache>
            </c:numRef>
          </c:val>
          <c:extLst>
            <c:ext xmlns:c16="http://schemas.microsoft.com/office/drawing/2014/chart" uri="{C3380CC4-5D6E-409C-BE32-E72D297353CC}">
              <c16:uniqueId val="{00000007-F34F-4725-916F-E9FEE0C80C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7128</c:v>
                </c:pt>
                <c:pt idx="3">
                  <c:v>8667</c:v>
                </c:pt>
                <c:pt idx="6">
                  <c:v>9286</c:v>
                </c:pt>
                <c:pt idx="9">
                  <c:v>9232</c:v>
                </c:pt>
                <c:pt idx="12">
                  <c:v>11430</c:v>
                </c:pt>
              </c:numCache>
            </c:numRef>
          </c:val>
          <c:extLst>
            <c:ext xmlns:c16="http://schemas.microsoft.com/office/drawing/2014/chart" uri="{C3380CC4-5D6E-409C-BE32-E72D297353CC}">
              <c16:uniqueId val="{00000008-F34F-4725-916F-E9FEE0C80C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964</c:v>
                </c:pt>
                <c:pt idx="3">
                  <c:v>826</c:v>
                </c:pt>
                <c:pt idx="6">
                  <c:v>514</c:v>
                </c:pt>
                <c:pt idx="9">
                  <c:v>437</c:v>
                </c:pt>
                <c:pt idx="12">
                  <c:v>424</c:v>
                </c:pt>
              </c:numCache>
            </c:numRef>
          </c:val>
          <c:extLst>
            <c:ext xmlns:c16="http://schemas.microsoft.com/office/drawing/2014/chart" uri="{C3380CC4-5D6E-409C-BE32-E72D297353CC}">
              <c16:uniqueId val="{00000009-F34F-4725-916F-E9FEE0C80C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58841</c:v>
                </c:pt>
                <c:pt idx="3">
                  <c:v>58057</c:v>
                </c:pt>
                <c:pt idx="6">
                  <c:v>57194</c:v>
                </c:pt>
                <c:pt idx="9">
                  <c:v>57169</c:v>
                </c:pt>
                <c:pt idx="12">
                  <c:v>59327</c:v>
                </c:pt>
              </c:numCache>
            </c:numRef>
          </c:val>
          <c:extLst>
            <c:ext xmlns:c16="http://schemas.microsoft.com/office/drawing/2014/chart" uri="{C3380CC4-5D6E-409C-BE32-E72D297353CC}">
              <c16:uniqueId val="{0000000A-F34F-4725-916F-E9FEE0C80C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5535</c:v>
                </c:pt>
                <c:pt idx="2">
                  <c:v>#N/A</c:v>
                </c:pt>
                <c:pt idx="3">
                  <c:v>#N/A</c:v>
                </c:pt>
                <c:pt idx="4">
                  <c:v>5499</c:v>
                </c:pt>
                <c:pt idx="5">
                  <c:v>#N/A</c:v>
                </c:pt>
                <c:pt idx="6">
                  <c:v>#N/A</c:v>
                </c:pt>
                <c:pt idx="7">
                  <c:v>0</c:v>
                </c:pt>
                <c:pt idx="8">
                  <c:v>#N/A</c:v>
                </c:pt>
                <c:pt idx="9">
                  <c:v>#N/A</c:v>
                </c:pt>
                <c:pt idx="10">
                  <c:v>0</c:v>
                </c:pt>
                <c:pt idx="11">
                  <c:v>#N/A</c:v>
                </c:pt>
                <c:pt idx="12">
                  <c:v>#N/A</c:v>
                </c:pt>
                <c:pt idx="13">
                  <c:v>275</c:v>
                </c:pt>
                <c:pt idx="14">
                  <c:v>#N/A</c:v>
                </c:pt>
              </c:numCache>
            </c:numRef>
          </c:val>
          <c:smooth val="0"/>
          <c:extLst>
            <c:ext xmlns:c16="http://schemas.microsoft.com/office/drawing/2014/chart" uri="{C3380CC4-5D6E-409C-BE32-E72D297353CC}">
              <c16:uniqueId val="{0000000B-F34F-4725-916F-E9FEE0C80C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5242</c:v>
                </c:pt>
                <c:pt idx="1">
                  <c:v>3919</c:v>
                </c:pt>
                <c:pt idx="2">
                  <c:v>3665</c:v>
                </c:pt>
              </c:numCache>
            </c:numRef>
          </c:val>
          <c:extLst>
            <c:ext xmlns:c16="http://schemas.microsoft.com/office/drawing/2014/chart" uri="{C3380CC4-5D6E-409C-BE32-E72D297353CC}">
              <c16:uniqueId val="{00000000-3719-4633-B795-66BCFB2831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543</c:v>
                </c:pt>
                <c:pt idx="1">
                  <c:v>673</c:v>
                </c:pt>
                <c:pt idx="2">
                  <c:v>765</c:v>
                </c:pt>
              </c:numCache>
            </c:numRef>
          </c:val>
          <c:extLst>
            <c:ext xmlns:c16="http://schemas.microsoft.com/office/drawing/2014/chart" uri="{C3380CC4-5D6E-409C-BE32-E72D297353CC}">
              <c16:uniqueId val="{00000001-3719-4633-B795-66BCFB2831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23749</c:v>
                </c:pt>
                <c:pt idx="1">
                  <c:v>29329</c:v>
                </c:pt>
                <c:pt idx="2">
                  <c:v>29926</c:v>
                </c:pt>
              </c:numCache>
            </c:numRef>
          </c:val>
          <c:extLst>
            <c:ext xmlns:c16="http://schemas.microsoft.com/office/drawing/2014/chart" uri="{C3380CC4-5D6E-409C-BE32-E72D297353CC}">
              <c16:uniqueId val="{00000002-3719-4633-B795-66BCFB2831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耐震改修に活用した市債の償還が進んだことなどから、令和５年度に一時的に元利償還金が減少したが、市庁舎整備に伴う償還が本格化したことなどから再び増加し、高い水準で推移している。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また、合併特例債の償還が進んでいることなどから、算入公債費等が減少傾向にあり、実質公債費比率の分子は増加傾向にある。</a:t>
          </a:r>
        </a:p>
        <a:p>
          <a:r>
            <a:rPr kumimoji="1" lang="ja-JP" altLang="en-US" sz="1400">
              <a:latin typeface="ＭＳ ゴシック" pitchFamily="49" charset="-128"/>
              <a:ea typeface="ＭＳ ゴシック" pitchFamily="49" charset="-128"/>
            </a:rPr>
            <a:t>　今後、合併特例債等の償還が進むにつれ、更に算入公債費等が減少することに加え、新市民会館や学校施設の整備に伴う市債の償還も見込まれるため、比率の動向を注視しながら、厳格な監視に努める。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満期一括償還地方債の活用実績はない。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の償還が進んだことから、令和３年度以降、地方債現在高が一時的に減少していたが、令和６年度では増加に転じ、新市民会館の整備や学校施設などの老朽化対策における地方債の活用により、今後さらに残高の増加が見込まれることから、引き続き比率の推移を注視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等に係る地方債の現在高に加え、浄化センターの施設更新に伴う下水道事業会計での公営企業債の増加などにより将来負担額が増加したため、好調なモーターボート競走事業収益の基金への積み立てで充当可能基金が増加したものの、将来負担比率の分子についてはプラス表示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香川県丸亀市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では、「丸亀市モーターボート競走収益基金」、「丸亀市教育文化体育基金」、「丸亀市次世代育成基金」等に積み立てる一方で、これらの基金を各目的に沿った事業に活用したほか、財源不足を補うため「丸亀市財政調整基金」を取り崩したことにより、全体では約４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それぞれの基金条例に基づき、運用利子を積み立てるほか、寄附金を寄附者の意向に沿った特定目的基金へ積み立てる。また、経常収支比率の上昇を踏まえ、財政調整基金のさらなる留保に努める。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今後大幅な増加が見込まれる普通建設事業費に対し、財源となる市債の発行を抑制することで将来的な公債費負担の軽減を図るため、それぞれの設置目的に沿った事業の進捗状況にあわせて、計画的に活用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丸亀市大手町地区公共施設再編整備基金：本市大手町地区の公共施設再編整備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丸亀市モーターボート競走収益基金：将来にわたり健全な財政運営に資する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丸亀市次世代育成基金：次代を担う人材の誕生・成長・活躍を支援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丸亀市教育文化体育基金：教育文化施設の建設・管理、市民の文化体育の振興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丸亀市合併振興基金：市民の連携と強化、地域振興等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モーターボート競走事業収入を活用し、「丸亀市モーターボート競走収益基金」に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億円、「丸亀市次世代育成基金」に７億円、「丸亀市教育文化体育基金」に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一方、それぞれの基金の設置目的に沿って、「丸亀市モーターボート競走収益基金」では、高水準で推移する公債費や公共施設の整備財源として約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億円、「丸亀市次世代育成基金」では、学校給食費の無償化等の財源として約７億円、「丸亀市教育文化体育基金」では、学校施設の改築や長寿命化改修事業に約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億円を取り崩しているほか、「丸亀市大手町地区公共施設再編整備基金」では、大手町地区に整備中の新市民会館の事業進捗にあわせて取崩が進んだ。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基金条例に基づき、基金運用利子や寄附金を積み立てる。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また、それぞれの基金の設置目的に沿った事業財源として活用を進めていく一方、支出の際には精査にも努め、基金残高の留保・延命化を図っていく。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令和６年度では、約３億円を積み立てたものの、６億円の取り崩しを行ったため、残高は約３億円減少している。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引き続き、基金条例に基づいた積立を継続する。また、取り崩しについては、精査に努め、基金残高の留保・延命化を図る。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引き続き、令和３年度に積み立てた臨時財政対策債償還基金費を償還額にあわせて取り崩したが、令和６年度にも地方交付税に措置された臨時財政対策債償還基金費等を積み立てたことから、残高は約１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繰り上げ償還等での活用は現在予定していない。他の基金に比べて残高は少額であるが、今後の公債費の動向も確認しながら活用方針の検討を行っていく。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また、臨時財政対策債償還基金費として積み立てた部分は、今後もルールに沿って取り崩しを行っていく。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各種交付金の増加などで基準財政収入額が増額となった一方で、こども子育て費や給与改定費が算定項目に追加されたことなどにより基準財政需要額も増額となった。基準財政収入額の増加に対し、基準財政需要額の増加が大きかったことから、単年度の指数は</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ポイント下がったが、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年度と同じ</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78015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令和３年度では、地方交付税や臨時財政対策債が大幅に増となった影響で、一時的に比率が改善したが、令和４年度以降は低下傾向となっている。</a:t>
          </a:r>
        </a:p>
        <a:p>
          <a:r>
            <a:rPr kumimoji="1" lang="ja-JP" altLang="en-US" sz="1300">
              <a:latin typeface="ＭＳ Ｐゴシック" panose="020B0600070205080204" pitchFamily="50" charset="-128"/>
              <a:ea typeface="ＭＳ Ｐゴシック" panose="020B0600070205080204" pitchFamily="50" charset="-128"/>
            </a:rPr>
            <a:t>　令和６年度では、各種交付金などの経常的収入が増加する一方で、義務的経費である人件費や扶助費、公債費に加え、労務費や物価の高騰の影響のほか、管理業務の見直しや情報化の推進などに伴い物件費や補助費等などの経常的経費も増加していることから、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0117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63</xdr:row>
      <xdr:rowOff>99822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818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63</xdr:row>
      <xdr:rowOff>80518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4140"/>
          <a:ext cx="889000" cy="6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63</xdr:row>
      <xdr:rowOff>32258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4140"/>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12717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会計年度任用職員への勤勉手当の導入や定年退職年齢の延長に伴う経過措置による退職手当の計上などで人件費が増加したことに加え、労務費や物価の高騰の影響のほか、公共施設での包括管理の導入や情報化の推進などに伴う業務委託により物件費も増加した。一方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人当たりの額については、類似団体と同程度になっている。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139278</xdr:rowOff>
    </xdr:from>
    <xdr:to>
      <xdr:col>23</xdr:col>
      <xdr:colOff>133350</xdr:colOff>
      <xdr:row>84</xdr:row>
      <xdr:rowOff>164678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9628"/>
          <a:ext cx="8382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103015</xdr:rowOff>
    </xdr:from>
    <xdr:to>
      <xdr:col>19</xdr:col>
      <xdr:colOff>133350</xdr:colOff>
      <xdr:row>83</xdr:row>
      <xdr:rowOff>139278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33365"/>
          <a:ext cx="889000" cy="3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103015</xdr:rowOff>
    </xdr:from>
    <xdr:to>
      <xdr:col>15</xdr:col>
      <xdr:colOff>82550</xdr:colOff>
      <xdr:row>84</xdr:row>
      <xdr:rowOff>95786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333365"/>
          <a:ext cx="889000" cy="16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54003</xdr:rowOff>
    </xdr:from>
    <xdr:to>
      <xdr:col>11</xdr:col>
      <xdr:colOff>31750</xdr:colOff>
      <xdr:row>84</xdr:row>
      <xdr:rowOff>95786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2903"/>
          <a:ext cx="889000" cy="38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113878</xdr:rowOff>
    </xdr:from>
    <xdr:to>
      <xdr:col>23</xdr:col>
      <xdr:colOff>184150</xdr:colOff>
      <xdr:row>85</xdr:row>
      <xdr:rowOff>44028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85955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8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88478</xdr:rowOff>
    </xdr:from>
    <xdr:to>
      <xdr:col>19</xdr:col>
      <xdr:colOff>184150</xdr:colOff>
      <xdr:row>84</xdr:row>
      <xdr:rowOff>18628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28805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8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52215</xdr:rowOff>
    </xdr:from>
    <xdr:to>
      <xdr:col>15</xdr:col>
      <xdr:colOff>133350</xdr:colOff>
      <xdr:row>83</xdr:row>
      <xdr:rowOff>153815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163992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44986</xdr:rowOff>
    </xdr:from>
    <xdr:to>
      <xdr:col>11</xdr:col>
      <xdr:colOff>82550</xdr:colOff>
      <xdr:row>84</xdr:row>
      <xdr:rowOff>146586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131363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3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3203</xdr:rowOff>
    </xdr:from>
    <xdr:to>
      <xdr:col>7</xdr:col>
      <xdr:colOff>31750</xdr:colOff>
      <xdr:row>82</xdr:row>
      <xdr:rowOff>104803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114980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経験年数ごとの区分において、給与水準が比較的低いものが多い状況であったことから、類似団体の平均値を下回っていたが、令和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年度は類似団体の平均値とほぼ同程度となった。</a:t>
          </a:r>
        </a:p>
        <a:p>
          <a:r>
            <a:rPr kumimoji="1" lang="ja-JP" altLang="en-US" sz="1300">
              <a:latin typeface="ＭＳ Ｐゴシック" panose="020B0600070205080204" pitchFamily="50" charset="-128"/>
              <a:ea typeface="ＭＳ Ｐゴシック" panose="020B0600070205080204" pitchFamily="50" charset="-128"/>
            </a:rPr>
            <a:t>　引き続き、国の給与制度に準拠しつつ、他団体の動向にも注視しながら、給与総額の管理に努める。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41275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658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21166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055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055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141816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公立保育所などの施設数が多いことや、一部業務を直営で実施していることなどから、民生・衛生部門の職員数が多く、類似団体の平均値よりも高い数値での推移が続いている。</a:t>
          </a:r>
        </a:p>
        <a:p>
          <a:r>
            <a:rPr kumimoji="1" lang="ja-JP" altLang="en-US" sz="1300">
              <a:latin typeface="ＭＳ Ｐゴシック" panose="020B0600070205080204" pitchFamily="50" charset="-128"/>
              <a:ea typeface="ＭＳ Ｐゴシック" panose="020B0600070205080204" pitchFamily="50" charset="-128"/>
            </a:rPr>
            <a:t>　今後も「丸亀市定員適正化計画」に基づき、本市の実情や特色を踏まえながら職員数の適正化に努める。また、物価高騰や人件費の上昇による委託料等の増加も見込まれるが、定員管理の観点から、民間委託も含めて業務のあり方を検討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35016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81223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35016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1223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10885</xdr:rowOff>
    </xdr:from>
    <xdr:to>
      <xdr:col>72</xdr:col>
      <xdr:colOff>203200</xdr:colOff>
      <xdr:row>63</xdr:row>
      <xdr:rowOff>14333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8122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7438</xdr:rowOff>
    </xdr:from>
    <xdr:to>
      <xdr:col>68</xdr:col>
      <xdr:colOff>152400</xdr:colOff>
      <xdr:row>63</xdr:row>
      <xdr:rowOff>14333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087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131535</xdr:rowOff>
    </xdr:from>
    <xdr:to>
      <xdr:col>81</xdr:col>
      <xdr:colOff>95250</xdr:colOff>
      <xdr:row>63</xdr:row>
      <xdr:rowOff>61685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103612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155666</xdr:rowOff>
    </xdr:from>
    <xdr:to>
      <xdr:col>77</xdr:col>
      <xdr:colOff>95250</xdr:colOff>
      <xdr:row>63</xdr:row>
      <xdr:rowOff>85816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70593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7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131535</xdr:rowOff>
    </xdr:from>
    <xdr:to>
      <xdr:col>73</xdr:col>
      <xdr:colOff>44450</xdr:colOff>
      <xdr:row>63</xdr:row>
      <xdr:rowOff>61685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46462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134983</xdr:rowOff>
    </xdr:from>
    <xdr:to>
      <xdr:col>68</xdr:col>
      <xdr:colOff>203200</xdr:colOff>
      <xdr:row>63</xdr:row>
      <xdr:rowOff>65133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49910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128088</xdr:rowOff>
    </xdr:from>
    <xdr:to>
      <xdr:col>64</xdr:col>
      <xdr:colOff>152400</xdr:colOff>
      <xdr:row>63</xdr:row>
      <xdr:rowOff>58238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43015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これまでに学校施設整備などの財源として市債を活用してきたため、公債費は増加傾向にある。</a:t>
          </a:r>
        </a:p>
        <a:p>
          <a:r>
            <a:rPr kumimoji="1" lang="ja-JP" altLang="en-US" sz="1300">
              <a:latin typeface="ＭＳ Ｐゴシック" panose="020B0600070205080204" pitchFamily="50" charset="-128"/>
              <a:ea typeface="ＭＳ Ｐゴシック" panose="020B0600070205080204" pitchFamily="50" charset="-128"/>
            </a:rPr>
            <a:t>　今後も新市民会館建設など市債を活用する予定の事業が多くあり、引き続き公債費は高い水準で推移すると見込んでいるため、比率の動向を注視しながら、できる限り交付税措置の有利な市債を活用するほか、基金の有効活用や普通建設事業の平準化、事業費の縮減など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111478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548033"/>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148872</xdr:rowOff>
    </xdr:from>
    <xdr:to>
      <xdr:col>77</xdr:col>
      <xdr:colOff>44450</xdr:colOff>
      <xdr:row>44</xdr:row>
      <xdr:rowOff>4233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5212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148872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4676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1411</xdr:rowOff>
    </xdr:from>
    <xdr:to>
      <xdr:col>68</xdr:col>
      <xdr:colOff>152400</xdr:colOff>
      <xdr:row>43</xdr:row>
      <xdr:rowOff>95250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3737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60678</xdr:rowOff>
    </xdr:from>
    <xdr:to>
      <xdr:col>81</xdr:col>
      <xdr:colOff>95250</xdr:colOff>
      <xdr:row>44</xdr:row>
      <xdr:rowOff>162278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128005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50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98072</xdr:rowOff>
    </xdr:from>
    <xdr:to>
      <xdr:col>73</xdr:col>
      <xdr:colOff>44450</xdr:colOff>
      <xdr:row>44</xdr:row>
      <xdr:rowOff>28222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12999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122061</xdr:rowOff>
    </xdr:from>
    <xdr:to>
      <xdr:col>64</xdr:col>
      <xdr:colOff>152400</xdr:colOff>
      <xdr:row>43</xdr:row>
      <xdr:rowOff>52211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36988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一般会計等の地方債現在高や下水道事業会計の地方債元金償還に対する一般会計での負担見込額が増加したことによりプラスの値となった。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今後も新市民会館の建設や、学校施設の改修・改築などに伴い市債の発行や基金の活用が増加する見込みであることから、今後も比率の推移を注視していく必要がある。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119309</xdr:rowOff>
    </xdr:from>
    <xdr:to>
      <xdr:col>68</xdr:col>
      <xdr:colOff>152400</xdr:colOff>
      <xdr:row>15</xdr:row>
      <xdr:rowOff>140758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9105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105763</xdr:rowOff>
    </xdr:from>
    <xdr:to>
      <xdr:col>81</xdr:col>
      <xdr:colOff>95250</xdr:colOff>
      <xdr:row>14</xdr:row>
      <xdr:rowOff>35913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154040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8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68509</xdr:rowOff>
    </xdr:from>
    <xdr:to>
      <xdr:col>68</xdr:col>
      <xdr:colOff>203200</xdr:colOff>
      <xdr:row>15</xdr:row>
      <xdr:rowOff>170109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154886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89958</xdr:rowOff>
    </xdr:from>
    <xdr:to>
      <xdr:col>64</xdr:col>
      <xdr:colOff>152400</xdr:colOff>
      <xdr:row>16</xdr:row>
      <xdr:rowOff>20108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4885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令和６年度では地方交付税や各種交付金などが増額し、分母となる経常的一般財源等は増加した一方で、人件費の経常的一般財源等も増加したことから、比率としては前年度と同じ</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％になっている。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35</xdr:row>
      <xdr:rowOff>158750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36</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25400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37</xdr:row>
      <xdr:rowOff>57150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107950</xdr:rowOff>
    </xdr:from>
    <xdr:to>
      <xdr:col>20</xdr:col>
      <xdr:colOff>38100</xdr:colOff>
      <xdr:row>36</xdr:row>
      <xdr:rowOff>38100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146050</xdr:rowOff>
    </xdr:from>
    <xdr:to>
      <xdr:col>15</xdr:col>
      <xdr:colOff>149225</xdr:colOff>
      <xdr:row>36</xdr:row>
      <xdr:rowOff>76200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令和６年度は、労務費や物価の高騰の影響のほか、公共施設での包括管理の導入や情報化の推進などに伴う業務委託の増加などの影響で、経常的一般財源等は増加し、比率は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8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14</xdr:row>
      <xdr:rowOff>101600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60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4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101600</xdr:rowOff>
    </xdr:from>
    <xdr:to>
      <xdr:col>82</xdr:col>
      <xdr:colOff>158750</xdr:colOff>
      <xdr:row>15</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50800</xdr:rowOff>
    </xdr:from>
    <xdr:to>
      <xdr:col>74</xdr:col>
      <xdr:colOff>31750</xdr:colOff>
      <xdr:row>14</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障害福祉施設などの利用者増加に加え、人件費の上昇を反映した公定価格の改定などによる扶助費総額の増加に伴い、経常的な事業に係る一般財源等が増加した。一方で、地方交付税などの増額により、分母となる経常的一般財源等も増加したもため、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60</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507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59</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令和６年度では、維持補修費及び繰出金の総額が増加となったこととから、比率は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令和６年度では、浄化施設の更新に伴う下水道事業への負担金の増加などにより、経常的一般財源等が増加し、比率も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489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03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5688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129286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568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これまでに活用してきた市債の償還が本格化していることから、公債費は増加傾向にあるものの、令和６年度は、経常的一般財源等も増加したことから、比率は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104139</xdr:rowOff>
    </xdr:from>
    <xdr:to>
      <xdr:col>24</xdr:col>
      <xdr:colOff>25400</xdr:colOff>
      <xdr:row>80</xdr:row>
      <xdr:rowOff>123734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201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123734</xdr:rowOff>
    </xdr:from>
    <xdr:to>
      <xdr:col>19</xdr:col>
      <xdr:colOff>187325</xdr:colOff>
      <xdr:row>80</xdr:row>
      <xdr:rowOff>156392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839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64951</xdr:rowOff>
    </xdr:from>
    <xdr:to>
      <xdr:col>15</xdr:col>
      <xdr:colOff>98425</xdr:colOff>
      <xdr:row>80</xdr:row>
      <xdr:rowOff>156392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8095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64951</xdr:rowOff>
    </xdr:from>
    <xdr:to>
      <xdr:col>11</xdr:col>
      <xdr:colOff>9525</xdr:colOff>
      <xdr:row>81</xdr:row>
      <xdr:rowOff>4536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809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133366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72934</xdr:rowOff>
    </xdr:from>
    <xdr:to>
      <xdr:col>20</xdr:col>
      <xdr:colOff>38100</xdr:colOff>
      <xdr:row>81</xdr:row>
      <xdr:rowOff>3084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159311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7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105592</xdr:rowOff>
    </xdr:from>
    <xdr:to>
      <xdr:col>15</xdr:col>
      <xdr:colOff>149225</xdr:colOff>
      <xdr:row>81</xdr:row>
      <xdr:rowOff>35742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20519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0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14151</xdr:rowOff>
    </xdr:from>
    <xdr:to>
      <xdr:col>11</xdr:col>
      <xdr:colOff>60325</xdr:colOff>
      <xdr:row>80</xdr:row>
      <xdr:rowOff>115751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100528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1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125186</xdr:rowOff>
    </xdr:from>
    <xdr:to>
      <xdr:col>6</xdr:col>
      <xdr:colOff>171450</xdr:colOff>
      <xdr:row>81</xdr:row>
      <xdr:rowOff>55336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40113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分母となる歳入側の経常的一般財源等が増加しているが、少子高齢化の進行や労務費や物価の高騰の影響などで歳出側でも増加しているため、どの費目も増加傾向にあり、比率は前年度から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74.3</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526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920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76</xdr:row>
      <xdr:rowOff>53848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920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18971</xdr:rowOff>
    </xdr:from>
    <xdr:to>
      <xdr:col>29</xdr:col>
      <xdr:colOff>127000</xdr:colOff>
      <xdr:row>17</xdr:row>
      <xdr:rowOff>9759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9796"/>
          <a:ext cx="647700" cy="162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9759</xdr:rowOff>
    </xdr:from>
    <xdr:to>
      <xdr:col>26</xdr:col>
      <xdr:colOff>50800</xdr:colOff>
      <xdr:row>17</xdr:row>
      <xdr:rowOff>73355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2034"/>
          <a:ext cx="698500" cy="63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73355</xdr:rowOff>
    </xdr:from>
    <xdr:to>
      <xdr:col>22</xdr:col>
      <xdr:colOff>114300</xdr:colOff>
      <xdr:row>17</xdr:row>
      <xdr:rowOff>90729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35630"/>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90729</xdr:rowOff>
    </xdr:from>
    <xdr:to>
      <xdr:col>18</xdr:col>
      <xdr:colOff>177800</xdr:colOff>
      <xdr:row>17</xdr:row>
      <xdr:rowOff>139123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3004"/>
          <a:ext cx="698500" cy="4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139621</xdr:rowOff>
    </xdr:from>
    <xdr:to>
      <xdr:col>29</xdr:col>
      <xdr:colOff>177800</xdr:colOff>
      <xdr:row>16</xdr:row>
      <xdr:rowOff>69771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58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156148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130409</xdr:rowOff>
    </xdr:from>
    <xdr:to>
      <xdr:col>26</xdr:col>
      <xdr:colOff>101600</xdr:colOff>
      <xdr:row>17</xdr:row>
      <xdr:rowOff>60559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70736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22555</xdr:rowOff>
    </xdr:from>
    <xdr:to>
      <xdr:col>22</xdr:col>
      <xdr:colOff>165100</xdr:colOff>
      <xdr:row>17</xdr:row>
      <xdr:rowOff>124155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134332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39929</xdr:rowOff>
    </xdr:from>
    <xdr:to>
      <xdr:col>19</xdr:col>
      <xdr:colOff>38100</xdr:colOff>
      <xdr:row>17</xdr:row>
      <xdr:rowOff>141529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151706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88323</xdr:rowOff>
    </xdr:from>
    <xdr:to>
      <xdr:col>15</xdr:col>
      <xdr:colOff>101600</xdr:colOff>
      <xdr:row>18</xdr:row>
      <xdr:rowOff>18473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28650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241833</xdr:rowOff>
    </xdr:from>
    <xdr:to>
      <xdr:col>29</xdr:col>
      <xdr:colOff>127000</xdr:colOff>
      <xdr:row>34</xdr:row>
      <xdr:rowOff>82309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166383"/>
          <a:ext cx="647700" cy="18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82309</xdr:rowOff>
    </xdr:from>
    <xdr:to>
      <xdr:col>26</xdr:col>
      <xdr:colOff>50800</xdr:colOff>
      <xdr:row>34</xdr:row>
      <xdr:rowOff>102540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49759"/>
          <a:ext cx="698500" cy="20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102540</xdr:rowOff>
    </xdr:from>
    <xdr:to>
      <xdr:col>22</xdr:col>
      <xdr:colOff>114300</xdr:colOff>
      <xdr:row>34</xdr:row>
      <xdr:rowOff>143497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69990"/>
          <a:ext cx="698500" cy="4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143497</xdr:rowOff>
    </xdr:from>
    <xdr:to>
      <xdr:col>18</xdr:col>
      <xdr:colOff>177800</xdr:colOff>
      <xdr:row>34</xdr:row>
      <xdr:rowOff>183121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10947"/>
          <a:ext cx="698500" cy="3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191033</xdr:rowOff>
    </xdr:from>
    <xdr:to>
      <xdr:col>29</xdr:col>
      <xdr:colOff>177800</xdr:colOff>
      <xdr:row>33</xdr:row>
      <xdr:rowOff>292633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15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120336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31509</xdr:rowOff>
    </xdr:from>
    <xdr:to>
      <xdr:col>26</xdr:col>
      <xdr:colOff>101600</xdr:colOff>
      <xdr:row>34</xdr:row>
      <xdr:rowOff>133109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9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143286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51740</xdr:rowOff>
    </xdr:from>
    <xdr:to>
      <xdr:col>22</xdr:col>
      <xdr:colOff>165100</xdr:colOff>
      <xdr:row>34</xdr:row>
      <xdr:rowOff>153340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19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163517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8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92697</xdr:rowOff>
    </xdr:from>
    <xdr:to>
      <xdr:col>19</xdr:col>
      <xdr:colOff>38100</xdr:colOff>
      <xdr:row>34</xdr:row>
      <xdr:rowOff>194297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60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204474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2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132321</xdr:rowOff>
    </xdr:from>
    <xdr:to>
      <xdr:col>15</xdr:col>
      <xdr:colOff>101600</xdr:colOff>
      <xdr:row>34</xdr:row>
      <xdr:rowOff>233921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99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244098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6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133462</xdr:rowOff>
    </xdr:from>
    <xdr:to>
      <xdr:col>24</xdr:col>
      <xdr:colOff>63500</xdr:colOff>
      <xdr:row>34</xdr:row>
      <xdr:rowOff>31605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9862"/>
          <a:ext cx="838200" cy="2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31605</xdr:rowOff>
    </xdr:from>
    <xdr:to>
      <xdr:col>19</xdr:col>
      <xdr:colOff>177800</xdr:colOff>
      <xdr:row>34</xdr:row>
      <xdr:rowOff>79056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0905"/>
          <a:ext cx="889000" cy="4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29254</xdr:rowOff>
    </xdr:from>
    <xdr:to>
      <xdr:col>15</xdr:col>
      <xdr:colOff>50800</xdr:colOff>
      <xdr:row>34</xdr:row>
      <xdr:rowOff>79056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58554"/>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29254</xdr:rowOff>
    </xdr:from>
    <xdr:to>
      <xdr:col>10</xdr:col>
      <xdr:colOff>114300</xdr:colOff>
      <xdr:row>34</xdr:row>
      <xdr:rowOff>131601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58554"/>
          <a:ext cx="889000" cy="1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82662</xdr:rowOff>
    </xdr:from>
    <xdr:to>
      <xdr:col>24</xdr:col>
      <xdr:colOff>114300</xdr:colOff>
      <xdr:row>33</xdr:row>
      <xdr:rowOff>12812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105539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152255</xdr:rowOff>
    </xdr:from>
    <xdr:to>
      <xdr:col>20</xdr:col>
      <xdr:colOff>38100</xdr:colOff>
      <xdr:row>34</xdr:row>
      <xdr:rowOff>82405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98932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28256</xdr:rowOff>
    </xdr:from>
    <xdr:to>
      <xdr:col>15</xdr:col>
      <xdr:colOff>101600</xdr:colOff>
      <xdr:row>34</xdr:row>
      <xdr:rowOff>129856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146383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149904</xdr:rowOff>
    </xdr:from>
    <xdr:to>
      <xdr:col>10</xdr:col>
      <xdr:colOff>165100</xdr:colOff>
      <xdr:row>34</xdr:row>
      <xdr:rowOff>80054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96581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80801</xdr:rowOff>
    </xdr:from>
    <xdr:to>
      <xdr:col>6</xdr:col>
      <xdr:colOff>38100</xdr:colOff>
      <xdr:row>35</xdr:row>
      <xdr:rowOff>10951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27478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8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20965</xdr:rowOff>
    </xdr:from>
    <xdr:to>
      <xdr:col>24</xdr:col>
      <xdr:colOff>63500</xdr:colOff>
      <xdr:row>56</xdr:row>
      <xdr:rowOff>111537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2165"/>
          <a:ext cx="838200" cy="9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85476</xdr:rowOff>
    </xdr:from>
    <xdr:to>
      <xdr:col>19</xdr:col>
      <xdr:colOff>177800</xdr:colOff>
      <xdr:row>56</xdr:row>
      <xdr:rowOff>111537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86676"/>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11135</xdr:rowOff>
    </xdr:from>
    <xdr:to>
      <xdr:col>15</xdr:col>
      <xdr:colOff>50800</xdr:colOff>
      <xdr:row>56</xdr:row>
      <xdr:rowOff>85476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40885"/>
          <a:ext cx="889000" cy="24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11135</xdr:rowOff>
    </xdr:from>
    <xdr:to>
      <xdr:col>10</xdr:col>
      <xdr:colOff>114300</xdr:colOff>
      <xdr:row>57</xdr:row>
      <xdr:rowOff>136820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40885"/>
          <a:ext cx="889000" cy="46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141615</xdr:rowOff>
    </xdr:from>
    <xdr:to>
      <xdr:col>24</xdr:col>
      <xdr:colOff>114300</xdr:colOff>
      <xdr:row>56</xdr:row>
      <xdr:rowOff>71765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120042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60737</xdr:rowOff>
    </xdr:from>
    <xdr:to>
      <xdr:col>20</xdr:col>
      <xdr:colOff>38100</xdr:colOff>
      <xdr:row>56</xdr:row>
      <xdr:rowOff>162337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153464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34676</xdr:rowOff>
    </xdr:from>
    <xdr:to>
      <xdr:col>15</xdr:col>
      <xdr:colOff>101600</xdr:colOff>
      <xdr:row>56</xdr:row>
      <xdr:rowOff>136276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127403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131785</xdr:rowOff>
    </xdr:from>
    <xdr:to>
      <xdr:col>10</xdr:col>
      <xdr:colOff>165100</xdr:colOff>
      <xdr:row>55</xdr:row>
      <xdr:rowOff>61935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78462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86020</xdr:rowOff>
    </xdr:from>
    <xdr:to>
      <xdr:col>6</xdr:col>
      <xdr:colOff>38100</xdr:colOff>
      <xdr:row>58</xdr:row>
      <xdr:rowOff>16170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163830</xdr:rowOff>
    </xdr:from>
    <xdr:to>
      <xdr:col>24</xdr:col>
      <xdr:colOff>63500</xdr:colOff>
      <xdr:row>77</xdr:row>
      <xdr:rowOff>50164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4030"/>
          <a:ext cx="838200" cy="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50164</xdr:rowOff>
    </xdr:from>
    <xdr:to>
      <xdr:col>19</xdr:col>
      <xdr:colOff>177800</xdr:colOff>
      <xdr:row>77</xdr:row>
      <xdr:rowOff>90297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51814"/>
          <a:ext cx="889000" cy="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90297</xdr:rowOff>
    </xdr:from>
    <xdr:to>
      <xdr:col>15</xdr:col>
      <xdr:colOff>50800</xdr:colOff>
      <xdr:row>77</xdr:row>
      <xdr:rowOff>133477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91947"/>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121538</xdr:rowOff>
    </xdr:from>
    <xdr:to>
      <xdr:col>10</xdr:col>
      <xdr:colOff>114300</xdr:colOff>
      <xdr:row>77</xdr:row>
      <xdr:rowOff>133477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23188"/>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113030</xdr:rowOff>
    </xdr:from>
    <xdr:to>
      <xdr:col>24</xdr:col>
      <xdr:colOff>114300</xdr:colOff>
      <xdr:row>77</xdr:row>
      <xdr:rowOff>43180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91457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170814</xdr:rowOff>
    </xdr:from>
    <xdr:to>
      <xdr:col>20</xdr:col>
      <xdr:colOff>38100</xdr:colOff>
      <xdr:row>77</xdr:row>
      <xdr:rowOff>100964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92091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9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39497</xdr:rowOff>
    </xdr:from>
    <xdr:to>
      <xdr:col>15</xdr:col>
      <xdr:colOff>101600</xdr:colOff>
      <xdr:row>77</xdr:row>
      <xdr:rowOff>141097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132224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82677</xdr:rowOff>
    </xdr:from>
    <xdr:to>
      <xdr:col>10</xdr:col>
      <xdr:colOff>165100</xdr:colOff>
      <xdr:row>78</xdr:row>
      <xdr:rowOff>12827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70738</xdr:rowOff>
    </xdr:from>
    <xdr:to>
      <xdr:col>6</xdr:col>
      <xdr:colOff>38100</xdr:colOff>
      <xdr:row>78</xdr:row>
      <xdr:rowOff>888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163465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6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168145</xdr:rowOff>
    </xdr:from>
    <xdr:to>
      <xdr:col>24</xdr:col>
      <xdr:colOff>63500</xdr:colOff>
      <xdr:row>94</xdr:row>
      <xdr:rowOff>161384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41545"/>
          <a:ext cx="838200" cy="33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161384</xdr:rowOff>
    </xdr:from>
    <xdr:to>
      <xdr:col>19</xdr:col>
      <xdr:colOff>177800</xdr:colOff>
      <xdr:row>96</xdr:row>
      <xdr:rowOff>109753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77684"/>
          <a:ext cx="889000" cy="29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140157</xdr:rowOff>
    </xdr:from>
    <xdr:to>
      <xdr:col>15</xdr:col>
      <xdr:colOff>50800</xdr:colOff>
      <xdr:row>96</xdr:row>
      <xdr:rowOff>109753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85007"/>
          <a:ext cx="889000" cy="4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140157</xdr:rowOff>
    </xdr:from>
    <xdr:to>
      <xdr:col>10</xdr:col>
      <xdr:colOff>114300</xdr:colOff>
      <xdr:row>98</xdr:row>
      <xdr:rowOff>104789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85007"/>
          <a:ext cx="889000" cy="8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117345</xdr:rowOff>
    </xdr:from>
    <xdr:to>
      <xdr:col>24</xdr:col>
      <xdr:colOff>114300</xdr:colOff>
      <xdr:row>93</xdr:row>
      <xdr:rowOff>47495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140222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110584</xdr:rowOff>
    </xdr:from>
    <xdr:to>
      <xdr:col>20</xdr:col>
      <xdr:colOff>38100</xdr:colOff>
      <xdr:row>95</xdr:row>
      <xdr:rowOff>40734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57261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58953</xdr:rowOff>
    </xdr:from>
    <xdr:to>
      <xdr:col>15</xdr:col>
      <xdr:colOff>101600</xdr:colOff>
      <xdr:row>96</xdr:row>
      <xdr:rowOff>160553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5630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9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89357</xdr:rowOff>
    </xdr:from>
    <xdr:to>
      <xdr:col>10</xdr:col>
      <xdr:colOff>165100</xdr:colOff>
      <xdr:row>94</xdr:row>
      <xdr:rowOff>19507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3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36034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0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53989</xdr:rowOff>
    </xdr:from>
    <xdr:to>
      <xdr:col>6</xdr:col>
      <xdr:colOff>38100</xdr:colOff>
      <xdr:row>98</xdr:row>
      <xdr:rowOff>155589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166916</xdr:rowOff>
    </xdr:from>
    <xdr:to>
      <xdr:col>55</xdr:col>
      <xdr:colOff>0</xdr:colOff>
      <xdr:row>38</xdr:row>
      <xdr:rowOff>4763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10566"/>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145656</xdr:rowOff>
    </xdr:from>
    <xdr:to>
      <xdr:col>50</xdr:col>
      <xdr:colOff>114300</xdr:colOff>
      <xdr:row>38</xdr:row>
      <xdr:rowOff>4763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89306"/>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147675</xdr:rowOff>
    </xdr:from>
    <xdr:to>
      <xdr:col>45</xdr:col>
      <xdr:colOff>177800</xdr:colOff>
      <xdr:row>37</xdr:row>
      <xdr:rowOff>145656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148425"/>
          <a:ext cx="8890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31458</xdr:rowOff>
    </xdr:from>
    <xdr:to>
      <xdr:col>41</xdr:col>
      <xdr:colOff>50800</xdr:colOff>
      <xdr:row>35</xdr:row>
      <xdr:rowOff>147675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74958"/>
          <a:ext cx="889000" cy="97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152976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98213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116116</xdr:rowOff>
    </xdr:from>
    <xdr:to>
      <xdr:col>55</xdr:col>
      <xdr:colOff>50800</xdr:colOff>
      <xdr:row>38</xdr:row>
      <xdr:rowOff>46266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94543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125413</xdr:rowOff>
    </xdr:from>
    <xdr:to>
      <xdr:col>50</xdr:col>
      <xdr:colOff>165100</xdr:colOff>
      <xdr:row>38</xdr:row>
      <xdr:rowOff>55563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46690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94856</xdr:rowOff>
    </xdr:from>
    <xdr:to>
      <xdr:col>46</xdr:col>
      <xdr:colOff>38100</xdr:colOff>
      <xdr:row>38</xdr:row>
      <xdr:rowOff>25006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16133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96875</xdr:rowOff>
    </xdr:from>
    <xdr:to>
      <xdr:col>41</xdr:col>
      <xdr:colOff>101600</xdr:colOff>
      <xdr:row>36</xdr:row>
      <xdr:rowOff>27025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0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43552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8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152108</xdr:rowOff>
    </xdr:from>
    <xdr:to>
      <xdr:col>36</xdr:col>
      <xdr:colOff>165100</xdr:colOff>
      <xdr:row>30</xdr:row>
      <xdr:rowOff>82258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98785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89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102730</xdr:rowOff>
    </xdr:from>
    <xdr:to>
      <xdr:col>55</xdr:col>
      <xdr:colOff>0</xdr:colOff>
      <xdr:row>54</xdr:row>
      <xdr:rowOff>169443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846680"/>
          <a:ext cx="838200" cy="58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169443</xdr:rowOff>
    </xdr:from>
    <xdr:to>
      <xdr:col>50</xdr:col>
      <xdr:colOff>114300</xdr:colOff>
      <xdr:row>56</xdr:row>
      <xdr:rowOff>25870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27743"/>
          <a:ext cx="889000" cy="1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25870</xdr:rowOff>
    </xdr:from>
    <xdr:to>
      <xdr:col>45</xdr:col>
      <xdr:colOff>177800</xdr:colOff>
      <xdr:row>57</xdr:row>
      <xdr:rowOff>52515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27070"/>
          <a:ext cx="889000" cy="19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73165</xdr:rowOff>
    </xdr:from>
    <xdr:to>
      <xdr:col>41</xdr:col>
      <xdr:colOff>50800</xdr:colOff>
      <xdr:row>57</xdr:row>
      <xdr:rowOff>52515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160015"/>
          <a:ext cx="889000" cy="6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51930</xdr:rowOff>
    </xdr:from>
    <xdr:to>
      <xdr:col>55</xdr:col>
      <xdr:colOff>50800</xdr:colOff>
      <xdr:row>51</xdr:row>
      <xdr:rowOff>153530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7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4957</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4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118643</xdr:rowOff>
    </xdr:from>
    <xdr:to>
      <xdr:col>50</xdr:col>
      <xdr:colOff>165100</xdr:colOff>
      <xdr:row>55</xdr:row>
      <xdr:rowOff>48793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65320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146520</xdr:rowOff>
    </xdr:from>
    <xdr:to>
      <xdr:col>46</xdr:col>
      <xdr:colOff>38100</xdr:colOff>
      <xdr:row>56</xdr:row>
      <xdr:rowOff>76670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93197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1715</xdr:rowOff>
    </xdr:from>
    <xdr:to>
      <xdr:col>41</xdr:col>
      <xdr:colOff>101600</xdr:colOff>
      <xdr:row>57</xdr:row>
      <xdr:rowOff>103315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119842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22365</xdr:rowOff>
    </xdr:from>
    <xdr:to>
      <xdr:col>36</xdr:col>
      <xdr:colOff>165100</xdr:colOff>
      <xdr:row>53</xdr:row>
      <xdr:rowOff>123965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1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140492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8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44912</xdr:rowOff>
    </xdr:from>
    <xdr:to>
      <xdr:col>55</xdr:col>
      <xdr:colOff>0</xdr:colOff>
      <xdr:row>79</xdr:row>
      <xdr:rowOff>92494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89462"/>
          <a:ext cx="838200" cy="4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44912</xdr:rowOff>
    </xdr:from>
    <xdr:to>
      <xdr:col>50</xdr:col>
      <xdr:colOff>114300</xdr:colOff>
      <xdr:row>79</xdr:row>
      <xdr:rowOff>97785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89462"/>
          <a:ext cx="889000" cy="5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97785</xdr:rowOff>
    </xdr:from>
    <xdr:to>
      <xdr:col>45</xdr:col>
      <xdr:colOff>177800</xdr:colOff>
      <xdr:row>79</xdr:row>
      <xdr:rowOff>98879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642335"/>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14982</xdr:rowOff>
    </xdr:from>
    <xdr:to>
      <xdr:col>41</xdr:col>
      <xdr:colOff>50800</xdr:colOff>
      <xdr:row>79</xdr:row>
      <xdr:rowOff>98879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59532"/>
          <a:ext cx="889000" cy="8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41694</xdr:rowOff>
    </xdr:from>
    <xdr:to>
      <xdr:col>55</xdr:col>
      <xdr:colOff>50800</xdr:colOff>
      <xdr:row>79</xdr:row>
      <xdr:rowOff>143294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128071</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50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165562</xdr:rowOff>
    </xdr:from>
    <xdr:to>
      <xdr:col>50</xdr:col>
      <xdr:colOff>165100</xdr:colOff>
      <xdr:row>79</xdr:row>
      <xdr:rowOff>95712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86839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3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46985</xdr:rowOff>
    </xdr:from>
    <xdr:to>
      <xdr:col>46</xdr:col>
      <xdr:colOff>38100</xdr:colOff>
      <xdr:row>79</xdr:row>
      <xdr:rowOff>148585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139712</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93333" y="136842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135632</xdr:rowOff>
    </xdr:from>
    <xdr:to>
      <xdr:col>36</xdr:col>
      <xdr:colOff>165100</xdr:colOff>
      <xdr:row>79</xdr:row>
      <xdr:rowOff>65782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56909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14808</xdr:rowOff>
    </xdr:from>
    <xdr:to>
      <xdr:col>55</xdr:col>
      <xdr:colOff>0</xdr:colOff>
      <xdr:row>93</xdr:row>
      <xdr:rowOff>102642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445308"/>
          <a:ext cx="838200" cy="6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102642</xdr:rowOff>
    </xdr:from>
    <xdr:to>
      <xdr:col>50</xdr:col>
      <xdr:colOff>114300</xdr:colOff>
      <xdr:row>94</xdr:row>
      <xdr:rowOff>155829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047492"/>
          <a:ext cx="889000" cy="2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155829</xdr:rowOff>
    </xdr:from>
    <xdr:to>
      <xdr:col>45</xdr:col>
      <xdr:colOff>177800</xdr:colOff>
      <xdr:row>95</xdr:row>
      <xdr:rowOff>125743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272129"/>
          <a:ext cx="889000" cy="1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42304</xdr:rowOff>
    </xdr:from>
    <xdr:to>
      <xdr:col>41</xdr:col>
      <xdr:colOff>50800</xdr:colOff>
      <xdr:row>95</xdr:row>
      <xdr:rowOff>125743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5815704"/>
          <a:ext cx="889000" cy="59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135458</xdr:rowOff>
    </xdr:from>
    <xdr:to>
      <xdr:col>55</xdr:col>
      <xdr:colOff>50800</xdr:colOff>
      <xdr:row>90</xdr:row>
      <xdr:rowOff>65608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3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88485</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34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51842</xdr:rowOff>
    </xdr:from>
    <xdr:to>
      <xdr:col>50</xdr:col>
      <xdr:colOff>165100</xdr:colOff>
      <xdr:row>93</xdr:row>
      <xdr:rowOff>153442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9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169969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7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105029</xdr:rowOff>
    </xdr:from>
    <xdr:to>
      <xdr:col>46</xdr:col>
      <xdr:colOff>38100</xdr:colOff>
      <xdr:row>95</xdr:row>
      <xdr:rowOff>35179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51706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99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74943</xdr:rowOff>
    </xdr:from>
    <xdr:to>
      <xdr:col>41</xdr:col>
      <xdr:colOff>101600</xdr:colOff>
      <xdr:row>96</xdr:row>
      <xdr:rowOff>5093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21620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13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162954</xdr:rowOff>
    </xdr:from>
    <xdr:to>
      <xdr:col>36</xdr:col>
      <xdr:colOff>165100</xdr:colOff>
      <xdr:row>92</xdr:row>
      <xdr:rowOff>93104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7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109631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5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60506</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47056"/>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60506</xdr:rowOff>
    </xdr:from>
    <xdr:to>
      <xdr:col>76</xdr:col>
      <xdr:colOff>114300</xdr:colOff>
      <xdr:row>39</xdr:row>
      <xdr:rowOff>70467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47056"/>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70467</xdr:rowOff>
    </xdr:from>
    <xdr:to>
      <xdr:col>71</xdr:col>
      <xdr:colOff>177800</xdr:colOff>
      <xdr:row>39</xdr:row>
      <xdr:rowOff>86795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75701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9706</xdr:rowOff>
    </xdr:from>
    <xdr:to>
      <xdr:col>76</xdr:col>
      <xdr:colOff>165100</xdr:colOff>
      <xdr:row>39</xdr:row>
      <xdr:rowOff>111306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102433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8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19667</xdr:rowOff>
    </xdr:from>
    <xdr:to>
      <xdr:col>72</xdr:col>
      <xdr:colOff>38100</xdr:colOff>
      <xdr:row>39</xdr:row>
      <xdr:rowOff>121267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112394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35995</xdr:rowOff>
    </xdr:from>
    <xdr:to>
      <xdr:col>67</xdr:col>
      <xdr:colOff>101600</xdr:colOff>
      <xdr:row>39</xdr:row>
      <xdr:rowOff>137595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128722</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815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33648</xdr:rowOff>
    </xdr:from>
    <xdr:to>
      <xdr:col>85</xdr:col>
      <xdr:colOff>127000</xdr:colOff>
      <xdr:row>73</xdr:row>
      <xdr:rowOff>64681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49498"/>
          <a:ext cx="8382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56794</xdr:rowOff>
    </xdr:from>
    <xdr:to>
      <xdr:col>81</xdr:col>
      <xdr:colOff>50800</xdr:colOff>
      <xdr:row>73</xdr:row>
      <xdr:rowOff>64681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572644"/>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56794</xdr:rowOff>
    </xdr:from>
    <xdr:to>
      <xdr:col>76</xdr:col>
      <xdr:colOff>114300</xdr:colOff>
      <xdr:row>73</xdr:row>
      <xdr:rowOff>80969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572644"/>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80969</xdr:rowOff>
    </xdr:from>
    <xdr:to>
      <xdr:col>71</xdr:col>
      <xdr:colOff>177800</xdr:colOff>
      <xdr:row>73</xdr:row>
      <xdr:rowOff>97275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596819"/>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154298</xdr:rowOff>
    </xdr:from>
    <xdr:to>
      <xdr:col>85</xdr:col>
      <xdr:colOff>177800</xdr:colOff>
      <xdr:row>73</xdr:row>
      <xdr:rowOff>84448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4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5725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13881</xdr:rowOff>
    </xdr:from>
    <xdr:to>
      <xdr:col>81</xdr:col>
      <xdr:colOff>101600</xdr:colOff>
      <xdr:row>73</xdr:row>
      <xdr:rowOff>115481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132008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5994</xdr:rowOff>
    </xdr:from>
    <xdr:to>
      <xdr:col>76</xdr:col>
      <xdr:colOff>165100</xdr:colOff>
      <xdr:row>73</xdr:row>
      <xdr:rowOff>107594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124121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30169</xdr:rowOff>
    </xdr:from>
    <xdr:to>
      <xdr:col>72</xdr:col>
      <xdr:colOff>38100</xdr:colOff>
      <xdr:row>73</xdr:row>
      <xdr:rowOff>131769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5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148296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46475</xdr:rowOff>
    </xdr:from>
    <xdr:to>
      <xdr:col>67</xdr:col>
      <xdr:colOff>101600</xdr:colOff>
      <xdr:row>73</xdr:row>
      <xdr:rowOff>148075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164602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119076</xdr:rowOff>
    </xdr:from>
    <xdr:to>
      <xdr:col>85</xdr:col>
      <xdr:colOff>127000</xdr:colOff>
      <xdr:row>91</xdr:row>
      <xdr:rowOff>81276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549576"/>
          <a:ext cx="838200" cy="1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74157</xdr:rowOff>
    </xdr:from>
    <xdr:to>
      <xdr:col>81</xdr:col>
      <xdr:colOff>50800</xdr:colOff>
      <xdr:row>91</xdr:row>
      <xdr:rowOff>81276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5676107"/>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74157</xdr:rowOff>
    </xdr:from>
    <xdr:to>
      <xdr:col>76</xdr:col>
      <xdr:colOff>114300</xdr:colOff>
      <xdr:row>97</xdr:row>
      <xdr:rowOff>6753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5676107"/>
          <a:ext cx="889000" cy="96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6753</xdr:rowOff>
    </xdr:from>
    <xdr:to>
      <xdr:col>71</xdr:col>
      <xdr:colOff>177800</xdr:colOff>
      <xdr:row>99</xdr:row>
      <xdr:rowOff>46104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37403"/>
          <a:ext cx="889000" cy="3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68276</xdr:rowOff>
    </xdr:from>
    <xdr:to>
      <xdr:col>85</xdr:col>
      <xdr:colOff>177800</xdr:colOff>
      <xdr:row>90</xdr:row>
      <xdr:rowOff>169876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4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21303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4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30476</xdr:rowOff>
    </xdr:from>
    <xdr:to>
      <xdr:col>81</xdr:col>
      <xdr:colOff>101600</xdr:colOff>
      <xdr:row>91</xdr:row>
      <xdr:rowOff>132076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563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148603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4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23357</xdr:rowOff>
    </xdr:from>
    <xdr:to>
      <xdr:col>76</xdr:col>
      <xdr:colOff>165100</xdr:colOff>
      <xdr:row>91</xdr:row>
      <xdr:rowOff>124957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56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141484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40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127403</xdr:rowOff>
    </xdr:from>
    <xdr:to>
      <xdr:col>72</xdr:col>
      <xdr:colOff>38100</xdr:colOff>
      <xdr:row>97</xdr:row>
      <xdr:rowOff>57553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74080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6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166754</xdr:rowOff>
    </xdr:from>
    <xdr:to>
      <xdr:col>67</xdr:col>
      <xdr:colOff>101600</xdr:colOff>
      <xdr:row>99</xdr:row>
      <xdr:rowOff>96904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88031</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6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4010</xdr:rowOff>
    </xdr:from>
    <xdr:to>
      <xdr:col>116</xdr:col>
      <xdr:colOff>63500</xdr:colOff>
      <xdr:row>39</xdr:row>
      <xdr:rowOff>26216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90560"/>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26216</xdr:rowOff>
    </xdr:from>
    <xdr:to>
      <xdr:col>111</xdr:col>
      <xdr:colOff>177800</xdr:colOff>
      <xdr:row>39</xdr:row>
      <xdr:rowOff>26380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12766"/>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26380</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712930"/>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124660</xdr:rowOff>
    </xdr:from>
    <xdr:to>
      <xdr:col>116</xdr:col>
      <xdr:colOff>114300</xdr:colOff>
      <xdr:row>39</xdr:row>
      <xdr:rowOff>54810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39587</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54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146866</xdr:rowOff>
    </xdr:from>
    <xdr:to>
      <xdr:col>112</xdr:col>
      <xdr:colOff>38100</xdr:colOff>
      <xdr:row>39</xdr:row>
      <xdr:rowOff>77016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68143</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5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147030</xdr:rowOff>
    </xdr:from>
    <xdr:to>
      <xdr:col>107</xdr:col>
      <xdr:colOff>101600</xdr:colOff>
      <xdr:row>39</xdr:row>
      <xdr:rowOff>77180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68307</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4826</xdr:rowOff>
    </xdr:from>
    <xdr:to>
      <xdr:col>116</xdr:col>
      <xdr:colOff>63500</xdr:colOff>
      <xdr:row>58</xdr:row>
      <xdr:rowOff>7493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94892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45365</xdr:rowOff>
    </xdr:from>
    <xdr:to>
      <xdr:col>111</xdr:col>
      <xdr:colOff>177800</xdr:colOff>
      <xdr:row>58</xdr:row>
      <xdr:rowOff>7493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818015"/>
          <a:ext cx="889000" cy="1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45365</xdr:rowOff>
    </xdr:from>
    <xdr:to>
      <xdr:col>107</xdr:col>
      <xdr:colOff>50800</xdr:colOff>
      <xdr:row>58</xdr:row>
      <xdr:rowOff>15722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818015"/>
          <a:ext cx="889000" cy="14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12903</xdr:rowOff>
    </xdr:from>
    <xdr:to>
      <xdr:col>102</xdr:col>
      <xdr:colOff>114300</xdr:colOff>
      <xdr:row>58</xdr:row>
      <xdr:rowOff>15722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957003"/>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125476</xdr:rowOff>
    </xdr:from>
    <xdr:to>
      <xdr:col>116</xdr:col>
      <xdr:colOff>114300</xdr:colOff>
      <xdr:row>58</xdr:row>
      <xdr:rowOff>55626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8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103903</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128143</xdr:rowOff>
    </xdr:from>
    <xdr:to>
      <xdr:col>112</xdr:col>
      <xdr:colOff>38100</xdr:colOff>
      <xdr:row>58</xdr:row>
      <xdr:rowOff>58293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49420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99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166015</xdr:rowOff>
    </xdr:from>
    <xdr:to>
      <xdr:col>107</xdr:col>
      <xdr:colOff>101600</xdr:colOff>
      <xdr:row>57</xdr:row>
      <xdr:rowOff>96165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7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87292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85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136372</xdr:rowOff>
    </xdr:from>
    <xdr:to>
      <xdr:col>102</xdr:col>
      <xdr:colOff>165100</xdr:colOff>
      <xdr:row>58</xdr:row>
      <xdr:rowOff>66522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57649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133553</xdr:rowOff>
    </xdr:from>
    <xdr:to>
      <xdr:col>98</xdr:col>
      <xdr:colOff>38100</xdr:colOff>
      <xdr:row>58</xdr:row>
      <xdr:rowOff>63703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54830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96129</xdr:rowOff>
    </xdr:from>
    <xdr:to>
      <xdr:col>116</xdr:col>
      <xdr:colOff>63500</xdr:colOff>
      <xdr:row>73</xdr:row>
      <xdr:rowOff>167132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611979"/>
          <a:ext cx="8382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167132</xdr:rowOff>
    </xdr:from>
    <xdr:to>
      <xdr:col>111</xdr:col>
      <xdr:colOff>177800</xdr:colOff>
      <xdr:row>74</xdr:row>
      <xdr:rowOff>9123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682982"/>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9123</xdr:rowOff>
    </xdr:from>
    <xdr:to>
      <xdr:col>107</xdr:col>
      <xdr:colOff>50800</xdr:colOff>
      <xdr:row>74</xdr:row>
      <xdr:rowOff>41722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696423"/>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41722</xdr:rowOff>
    </xdr:from>
    <xdr:to>
      <xdr:col>102</xdr:col>
      <xdr:colOff>114300</xdr:colOff>
      <xdr:row>74</xdr:row>
      <xdr:rowOff>77932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729022"/>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45329</xdr:rowOff>
    </xdr:from>
    <xdr:to>
      <xdr:col>116</xdr:col>
      <xdr:colOff>114300</xdr:colOff>
      <xdr:row>73</xdr:row>
      <xdr:rowOff>146929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5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68206</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41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116332</xdr:rowOff>
    </xdr:from>
    <xdr:to>
      <xdr:col>112</xdr:col>
      <xdr:colOff>38100</xdr:colOff>
      <xdr:row>74</xdr:row>
      <xdr:rowOff>46482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63009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4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129773</xdr:rowOff>
    </xdr:from>
    <xdr:to>
      <xdr:col>107</xdr:col>
      <xdr:colOff>101600</xdr:colOff>
      <xdr:row>74</xdr:row>
      <xdr:rowOff>59923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76450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162372</xdr:rowOff>
    </xdr:from>
    <xdr:to>
      <xdr:col>102</xdr:col>
      <xdr:colOff>165100</xdr:colOff>
      <xdr:row>74</xdr:row>
      <xdr:rowOff>92522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6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109049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4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27132</xdr:rowOff>
    </xdr:from>
    <xdr:to>
      <xdr:col>98</xdr:col>
      <xdr:colOff>38100</xdr:colOff>
      <xdr:row>74</xdr:row>
      <xdr:rowOff>128732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7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145259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8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人件費は、給与改定のほか、会計年度任用職員への勤勉手当の導入や定年退職年齢の延長に伴う経過措置による退職手当の計上などで、令和５年度から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扶助費は、障害福祉施設などの利用者増加や児童手当の制度改正、人件費の上昇を反映した公定価格の改定などによる影響で、令和５年度から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普通建設事業費は、学校施設の改修・改築や新市民会館建設事業の進捗により</a:t>
          </a:r>
          <a:r>
            <a:rPr kumimoji="1" lang="en-US" altLang="ja-JP" sz="1300">
              <a:latin typeface="ＭＳ Ｐゴシック" panose="020B0600070205080204" pitchFamily="50" charset="-128"/>
              <a:ea typeface="ＭＳ Ｐゴシック" panose="020B0600070205080204" pitchFamily="50" charset="-128"/>
            </a:rPr>
            <a:t>45,753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積立金は、新設した「丸亀市次世代育成基金」への積立で令和４年度に大きく増加した。令和６年度も「丸亀市モーターボート競走収益基金」や「丸亀市教育文化体育基金」への積立を行ったことから、令和５年度から</a:t>
          </a:r>
          <a:r>
            <a:rPr kumimoji="1" lang="en-US" altLang="ja-JP" sz="1300">
              <a:latin typeface="ＭＳ Ｐゴシック" panose="020B0600070205080204" pitchFamily="50" charset="-128"/>
              <a:ea typeface="ＭＳ Ｐゴシック" panose="020B0600070205080204" pitchFamily="50" charset="-128"/>
            </a:rPr>
            <a:t>8,185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公債費は、学校施設の整備などこれまでに活用してきた市債の償還に加え、市庁舎の整備に係る償還も本格化しているため、令和５年度に一時的な減少があったものの、令和６年度では再び増加し高い水準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110308</xdr:rowOff>
    </xdr:from>
    <xdr:to>
      <xdr:col>24</xdr:col>
      <xdr:colOff>63500</xdr:colOff>
      <xdr:row>32</xdr:row>
      <xdr:rowOff>125549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96708"/>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125549</xdr:rowOff>
    </xdr:from>
    <xdr:to>
      <xdr:col>19</xdr:col>
      <xdr:colOff>177800</xdr:colOff>
      <xdr:row>33</xdr:row>
      <xdr:rowOff>11793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11949"/>
          <a:ext cx="8890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11793</xdr:rowOff>
    </xdr:from>
    <xdr:to>
      <xdr:col>15</xdr:col>
      <xdr:colOff>50800</xdr:colOff>
      <xdr:row>33</xdr:row>
      <xdr:rowOff>65133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6964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110308</xdr:rowOff>
    </xdr:from>
    <xdr:to>
      <xdr:col>10</xdr:col>
      <xdr:colOff>114300</xdr:colOff>
      <xdr:row>33</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96708"/>
          <a:ext cx="889000" cy="1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59508</xdr:rowOff>
    </xdr:from>
    <xdr:to>
      <xdr:col>24</xdr:col>
      <xdr:colOff>114300</xdr:colOff>
      <xdr:row>32</xdr:row>
      <xdr:rowOff>161108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82385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74749</xdr:rowOff>
    </xdr:from>
    <xdr:to>
      <xdr:col>20</xdr:col>
      <xdr:colOff>38100</xdr:colOff>
      <xdr:row>33</xdr:row>
      <xdr:rowOff>4899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21426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132443</xdr:rowOff>
    </xdr:from>
    <xdr:to>
      <xdr:col>15</xdr:col>
      <xdr:colOff>101600</xdr:colOff>
      <xdr:row>33</xdr:row>
      <xdr:rowOff>62593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79120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14333</xdr:rowOff>
    </xdr:from>
    <xdr:to>
      <xdr:col>10</xdr:col>
      <xdr:colOff>165100</xdr:colOff>
      <xdr:row>33</xdr:row>
      <xdr:rowOff>115933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132460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59508</xdr:rowOff>
    </xdr:from>
    <xdr:to>
      <xdr:col>6</xdr:col>
      <xdr:colOff>38100</xdr:colOff>
      <xdr:row>32</xdr:row>
      <xdr:rowOff>161108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6185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30536</xdr:rowOff>
    </xdr:from>
    <xdr:to>
      <xdr:col>24</xdr:col>
      <xdr:colOff>62865</xdr:colOff>
      <xdr:row>57</xdr:row>
      <xdr:rowOff>106134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17386"/>
          <a:ext cx="1270" cy="76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109961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106134</xdr:rowOff>
    </xdr:from>
    <xdr:to>
      <xdr:col>24</xdr:col>
      <xdr:colOff>152400</xdr:colOff>
      <xdr:row>57</xdr:row>
      <xdr:rowOff>106134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148663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9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30536</xdr:rowOff>
    </xdr:from>
    <xdr:to>
      <xdr:col>24</xdr:col>
      <xdr:colOff>152400</xdr:colOff>
      <xdr:row>53</xdr:row>
      <xdr:rowOff>30536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1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79518</xdr:rowOff>
    </xdr:from>
    <xdr:to>
      <xdr:col>24</xdr:col>
      <xdr:colOff>63500</xdr:colOff>
      <xdr:row>54</xdr:row>
      <xdr:rowOff>130541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37818"/>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127692</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149265</xdr:rowOff>
    </xdr:from>
    <xdr:to>
      <xdr:col>24</xdr:col>
      <xdr:colOff>114300</xdr:colOff>
      <xdr:row>56</xdr:row>
      <xdr:rowOff>79415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130541</xdr:rowOff>
    </xdr:from>
    <xdr:to>
      <xdr:col>19</xdr:col>
      <xdr:colOff>177800</xdr:colOff>
      <xdr:row>55</xdr:row>
      <xdr:rowOff>65893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88841"/>
          <a:ext cx="8890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49702</xdr:rowOff>
    </xdr:from>
    <xdr:to>
      <xdr:col>20</xdr:col>
      <xdr:colOff>38100</xdr:colOff>
      <xdr:row>56</xdr:row>
      <xdr:rowOff>151302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142429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65893</xdr:rowOff>
    </xdr:from>
    <xdr:to>
      <xdr:col>15</xdr:col>
      <xdr:colOff>50800</xdr:colOff>
      <xdr:row>55</xdr:row>
      <xdr:rowOff>168549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95643"/>
          <a:ext cx="889000" cy="10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47523</xdr:rowOff>
    </xdr:from>
    <xdr:to>
      <xdr:col>15</xdr:col>
      <xdr:colOff>101600</xdr:colOff>
      <xdr:row>56</xdr:row>
      <xdr:rowOff>149123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140250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142863</xdr:rowOff>
    </xdr:from>
    <xdr:to>
      <xdr:col>10</xdr:col>
      <xdr:colOff>114300</xdr:colOff>
      <xdr:row>55</xdr:row>
      <xdr:rowOff>168549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543913"/>
          <a:ext cx="889000" cy="105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34272</xdr:rowOff>
    </xdr:from>
    <xdr:to>
      <xdr:col>10</xdr:col>
      <xdr:colOff>165100</xdr:colOff>
      <xdr:row>56</xdr:row>
      <xdr:rowOff>135872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126999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23741</xdr:rowOff>
    </xdr:from>
    <xdr:to>
      <xdr:col>6</xdr:col>
      <xdr:colOff>38100</xdr:colOff>
      <xdr:row>52</xdr:row>
      <xdr:rowOff>125341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9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116468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03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28718</xdr:rowOff>
    </xdr:from>
    <xdr:to>
      <xdr:col>24</xdr:col>
      <xdr:colOff>114300</xdr:colOff>
      <xdr:row>54</xdr:row>
      <xdr:rowOff>130318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51595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79741</xdr:rowOff>
    </xdr:from>
    <xdr:to>
      <xdr:col>20</xdr:col>
      <xdr:colOff>38100</xdr:colOff>
      <xdr:row>55</xdr:row>
      <xdr:rowOff>9891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26418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1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15093</xdr:rowOff>
    </xdr:from>
    <xdr:to>
      <xdr:col>15</xdr:col>
      <xdr:colOff>101600</xdr:colOff>
      <xdr:row>55</xdr:row>
      <xdr:rowOff>116693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133220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2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117749</xdr:rowOff>
    </xdr:from>
    <xdr:to>
      <xdr:col>10</xdr:col>
      <xdr:colOff>165100</xdr:colOff>
      <xdr:row>56</xdr:row>
      <xdr:rowOff>47899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64426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92063</xdr:rowOff>
    </xdr:from>
    <xdr:to>
      <xdr:col>6</xdr:col>
      <xdr:colOff>38100</xdr:colOff>
      <xdr:row>50</xdr:row>
      <xdr:rowOff>22213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4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38740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2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86055</xdr:rowOff>
    </xdr:from>
    <xdr:to>
      <xdr:col>24</xdr:col>
      <xdr:colOff>63500</xdr:colOff>
      <xdr:row>73</xdr:row>
      <xdr:rowOff>84703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0455"/>
          <a:ext cx="838200" cy="1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84703</xdr:rowOff>
    </xdr:from>
    <xdr:to>
      <xdr:col>19</xdr:col>
      <xdr:colOff>177800</xdr:colOff>
      <xdr:row>74</xdr:row>
      <xdr:rowOff>92837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00553"/>
          <a:ext cx="889000" cy="1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164865</xdr:rowOff>
    </xdr:from>
    <xdr:to>
      <xdr:col>15</xdr:col>
      <xdr:colOff>50800</xdr:colOff>
      <xdr:row>74</xdr:row>
      <xdr:rowOff>92837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80715"/>
          <a:ext cx="889000" cy="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164865</xdr:rowOff>
    </xdr:from>
    <xdr:to>
      <xdr:col>10</xdr:col>
      <xdr:colOff>114300</xdr:colOff>
      <xdr:row>76</xdr:row>
      <xdr:rowOff>97123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80715"/>
          <a:ext cx="889000" cy="4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35255</xdr:rowOff>
    </xdr:from>
    <xdr:to>
      <xdr:col>24</xdr:col>
      <xdr:colOff>114300</xdr:colOff>
      <xdr:row>72</xdr:row>
      <xdr:rowOff>136855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58132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33903</xdr:rowOff>
    </xdr:from>
    <xdr:to>
      <xdr:col>20</xdr:col>
      <xdr:colOff>38100</xdr:colOff>
      <xdr:row>73</xdr:row>
      <xdr:rowOff>135503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152030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2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42037</xdr:rowOff>
    </xdr:from>
    <xdr:to>
      <xdr:col>15</xdr:col>
      <xdr:colOff>101600</xdr:colOff>
      <xdr:row>74</xdr:row>
      <xdr:rowOff>143637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160164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0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114065</xdr:rowOff>
    </xdr:from>
    <xdr:to>
      <xdr:col>10</xdr:col>
      <xdr:colOff>165100</xdr:colOff>
      <xdr:row>74</xdr:row>
      <xdr:rowOff>44215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60742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0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46323</xdr:rowOff>
    </xdr:from>
    <xdr:to>
      <xdr:col>6</xdr:col>
      <xdr:colOff>38100</xdr:colOff>
      <xdr:row>76</xdr:row>
      <xdr:rowOff>147923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164451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68011</xdr:rowOff>
    </xdr:from>
    <xdr:to>
      <xdr:col>24</xdr:col>
      <xdr:colOff>63500</xdr:colOff>
      <xdr:row>96</xdr:row>
      <xdr:rowOff>84196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27211"/>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158262</xdr:rowOff>
    </xdr:from>
    <xdr:to>
      <xdr:col>19</xdr:col>
      <xdr:colOff>177800</xdr:colOff>
      <xdr:row>96</xdr:row>
      <xdr:rowOff>68011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74562"/>
          <a:ext cx="88900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158262</xdr:rowOff>
    </xdr:from>
    <xdr:to>
      <xdr:col>15</xdr:col>
      <xdr:colOff>50800</xdr:colOff>
      <xdr:row>95</xdr:row>
      <xdr:rowOff>83601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74562"/>
          <a:ext cx="889000" cy="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83601</xdr:rowOff>
    </xdr:from>
    <xdr:to>
      <xdr:col>10</xdr:col>
      <xdr:colOff>114300</xdr:colOff>
      <xdr:row>98</xdr:row>
      <xdr:rowOff>17765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1351"/>
          <a:ext cx="889000" cy="4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33396</xdr:rowOff>
    </xdr:from>
    <xdr:to>
      <xdr:col>24</xdr:col>
      <xdr:colOff>114300</xdr:colOff>
      <xdr:row>96</xdr:row>
      <xdr:rowOff>134996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11823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17211</xdr:rowOff>
    </xdr:from>
    <xdr:to>
      <xdr:col>20</xdr:col>
      <xdr:colOff>38100</xdr:colOff>
      <xdr:row>96</xdr:row>
      <xdr:rowOff>118811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109938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107462</xdr:rowOff>
    </xdr:from>
    <xdr:to>
      <xdr:col>15</xdr:col>
      <xdr:colOff>101600</xdr:colOff>
      <xdr:row>95</xdr:row>
      <xdr:rowOff>37612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28739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32801</xdr:rowOff>
    </xdr:from>
    <xdr:to>
      <xdr:col>10</xdr:col>
      <xdr:colOff>165100</xdr:colOff>
      <xdr:row>95</xdr:row>
      <xdr:rowOff>134401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125528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138415</xdr:rowOff>
    </xdr:from>
    <xdr:to>
      <xdr:col>6</xdr:col>
      <xdr:colOff>38100</xdr:colOff>
      <xdr:row>98</xdr:row>
      <xdr:rowOff>68565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59692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32989</xdr:rowOff>
    </xdr:from>
    <xdr:to>
      <xdr:col>55</xdr:col>
      <xdr:colOff>0</xdr:colOff>
      <xdr:row>38</xdr:row>
      <xdr:rowOff>33355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4808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33355</xdr:rowOff>
    </xdr:from>
    <xdr:to>
      <xdr:col>50</xdr:col>
      <xdr:colOff>114300</xdr:colOff>
      <xdr:row>38</xdr:row>
      <xdr:rowOff>33721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4845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33721</xdr:rowOff>
    </xdr:from>
    <xdr:to>
      <xdr:col>45</xdr:col>
      <xdr:colOff>177800</xdr:colOff>
      <xdr:row>38</xdr:row>
      <xdr:rowOff>34361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4882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34361</xdr:rowOff>
    </xdr:from>
    <xdr:to>
      <xdr:col>41</xdr:col>
      <xdr:colOff>50800</xdr:colOff>
      <xdr:row>38</xdr:row>
      <xdr:rowOff>34727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4946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153639</xdr:rowOff>
    </xdr:from>
    <xdr:to>
      <xdr:col>55</xdr:col>
      <xdr:colOff>50800</xdr:colOff>
      <xdr:row>38</xdr:row>
      <xdr:rowOff>83789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68566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154005</xdr:rowOff>
    </xdr:from>
    <xdr:to>
      <xdr:col>50</xdr:col>
      <xdr:colOff>165100</xdr:colOff>
      <xdr:row>38</xdr:row>
      <xdr:rowOff>84155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75282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59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154371</xdr:rowOff>
    </xdr:from>
    <xdr:to>
      <xdr:col>46</xdr:col>
      <xdr:colOff>38100</xdr:colOff>
      <xdr:row>38</xdr:row>
      <xdr:rowOff>84521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75648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155011</xdr:rowOff>
    </xdr:from>
    <xdr:to>
      <xdr:col>41</xdr:col>
      <xdr:colOff>101600</xdr:colOff>
      <xdr:row>38</xdr:row>
      <xdr:rowOff>85161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76288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59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155377</xdr:rowOff>
    </xdr:from>
    <xdr:to>
      <xdr:col>36</xdr:col>
      <xdr:colOff>165100</xdr:colOff>
      <xdr:row>38</xdr:row>
      <xdr:rowOff>85527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76654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5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160274</xdr:rowOff>
    </xdr:from>
    <xdr:to>
      <xdr:col>55</xdr:col>
      <xdr:colOff>0</xdr:colOff>
      <xdr:row>57</xdr:row>
      <xdr:rowOff>60719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61474"/>
          <a:ext cx="8382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160274</xdr:rowOff>
    </xdr:from>
    <xdr:to>
      <xdr:col>50</xdr:col>
      <xdr:colOff>114300</xdr:colOff>
      <xdr:row>57</xdr:row>
      <xdr:rowOff>125870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1474"/>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122212</xdr:rowOff>
    </xdr:from>
    <xdr:to>
      <xdr:col>45</xdr:col>
      <xdr:colOff>177800</xdr:colOff>
      <xdr:row>57</xdr:row>
      <xdr:rowOff>125870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9486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122212</xdr:rowOff>
    </xdr:from>
    <xdr:to>
      <xdr:col>41</xdr:col>
      <xdr:colOff>50800</xdr:colOff>
      <xdr:row>58</xdr:row>
      <xdr:rowOff>635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94862"/>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9919</xdr:rowOff>
    </xdr:from>
    <xdr:to>
      <xdr:col>55</xdr:col>
      <xdr:colOff>50800</xdr:colOff>
      <xdr:row>57</xdr:row>
      <xdr:rowOff>111519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159796</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109474</xdr:rowOff>
    </xdr:from>
    <xdr:to>
      <xdr:col>50</xdr:col>
      <xdr:colOff>165100</xdr:colOff>
      <xdr:row>57</xdr:row>
      <xdr:rowOff>39624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56151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8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75070</xdr:rowOff>
    </xdr:from>
    <xdr:to>
      <xdr:col>46</xdr:col>
      <xdr:colOff>38100</xdr:colOff>
      <xdr:row>58</xdr:row>
      <xdr:rowOff>5220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167797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9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71412</xdr:rowOff>
    </xdr:from>
    <xdr:to>
      <xdr:col>41</xdr:col>
      <xdr:colOff>101600</xdr:colOff>
      <xdr:row>58</xdr:row>
      <xdr:rowOff>1562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164139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3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121285</xdr:rowOff>
    </xdr:from>
    <xdr:to>
      <xdr:col>36</xdr:col>
      <xdr:colOff>165100</xdr:colOff>
      <xdr:row>58</xdr:row>
      <xdr:rowOff>51435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42562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135945</xdr:rowOff>
    </xdr:from>
    <xdr:to>
      <xdr:col>55</xdr:col>
      <xdr:colOff>0</xdr:colOff>
      <xdr:row>78</xdr:row>
      <xdr:rowOff>147473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9045"/>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109655</xdr:rowOff>
    </xdr:from>
    <xdr:to>
      <xdr:col>50</xdr:col>
      <xdr:colOff>114300</xdr:colOff>
      <xdr:row>78</xdr:row>
      <xdr:rowOff>147473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2755"/>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21579</xdr:rowOff>
    </xdr:from>
    <xdr:to>
      <xdr:col>45</xdr:col>
      <xdr:colOff>177800</xdr:colOff>
      <xdr:row>78</xdr:row>
      <xdr:rowOff>109655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023079"/>
          <a:ext cx="889000" cy="14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21579</xdr:rowOff>
    </xdr:from>
    <xdr:to>
      <xdr:col>41</xdr:col>
      <xdr:colOff>50800</xdr:colOff>
      <xdr:row>77</xdr:row>
      <xdr:rowOff>71512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023079"/>
          <a:ext cx="889000" cy="125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85145</xdr:rowOff>
    </xdr:from>
    <xdr:to>
      <xdr:col>55</xdr:col>
      <xdr:colOff>50800</xdr:colOff>
      <xdr:row>79</xdr:row>
      <xdr:rowOff>15295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96673</xdr:rowOff>
    </xdr:from>
    <xdr:to>
      <xdr:col>50</xdr:col>
      <xdr:colOff>165100</xdr:colOff>
      <xdr:row>79</xdr:row>
      <xdr:rowOff>26823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17950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58855</xdr:rowOff>
    </xdr:from>
    <xdr:to>
      <xdr:col>46</xdr:col>
      <xdr:colOff>38100</xdr:colOff>
      <xdr:row>78</xdr:row>
      <xdr:rowOff>160455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151582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142229</xdr:rowOff>
    </xdr:from>
    <xdr:to>
      <xdr:col>41</xdr:col>
      <xdr:colOff>101600</xdr:colOff>
      <xdr:row>70</xdr:row>
      <xdr:rowOff>72379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19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88906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74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20712</xdr:rowOff>
    </xdr:from>
    <xdr:to>
      <xdr:col>36</xdr:col>
      <xdr:colOff>165100</xdr:colOff>
      <xdr:row>77</xdr:row>
      <xdr:rowOff>122312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113439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112252</xdr:rowOff>
    </xdr:from>
    <xdr:to>
      <xdr:col>55</xdr:col>
      <xdr:colOff>0</xdr:colOff>
      <xdr:row>97</xdr:row>
      <xdr:rowOff>133446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42902"/>
          <a:ext cx="8382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112252</xdr:rowOff>
    </xdr:from>
    <xdr:to>
      <xdr:col>50</xdr:col>
      <xdr:colOff>114300</xdr:colOff>
      <xdr:row>97</xdr:row>
      <xdr:rowOff>148386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42902"/>
          <a:ext cx="889000" cy="3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148386</xdr:rowOff>
    </xdr:from>
    <xdr:to>
      <xdr:col>45</xdr:col>
      <xdr:colOff>177800</xdr:colOff>
      <xdr:row>98</xdr:row>
      <xdr:rowOff>18886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79036"/>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18886</xdr:rowOff>
    </xdr:from>
    <xdr:to>
      <xdr:col>41</xdr:col>
      <xdr:colOff>50800</xdr:colOff>
      <xdr:row>98</xdr:row>
      <xdr:rowOff>122065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20986"/>
          <a:ext cx="889000" cy="10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82646</xdr:rowOff>
    </xdr:from>
    <xdr:to>
      <xdr:col>55</xdr:col>
      <xdr:colOff>50800</xdr:colOff>
      <xdr:row>98</xdr:row>
      <xdr:rowOff>12796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61073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61452</xdr:rowOff>
    </xdr:from>
    <xdr:to>
      <xdr:col>50</xdr:col>
      <xdr:colOff>165100</xdr:colOff>
      <xdr:row>97</xdr:row>
      <xdr:rowOff>163052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154179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8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97586</xdr:rowOff>
    </xdr:from>
    <xdr:to>
      <xdr:col>46</xdr:col>
      <xdr:colOff>38100</xdr:colOff>
      <xdr:row>98</xdr:row>
      <xdr:rowOff>27736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18863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139536</xdr:rowOff>
    </xdr:from>
    <xdr:to>
      <xdr:col>41</xdr:col>
      <xdr:colOff>101600</xdr:colOff>
      <xdr:row>98</xdr:row>
      <xdr:rowOff>69686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71265</xdr:rowOff>
    </xdr:from>
    <xdr:to>
      <xdr:col>36</xdr:col>
      <xdr:colOff>165100</xdr:colOff>
      <xdr:row>99</xdr:row>
      <xdr:rowOff>1415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163992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6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104541</xdr:rowOff>
    </xdr:from>
    <xdr:to>
      <xdr:col>85</xdr:col>
      <xdr:colOff>127000</xdr:colOff>
      <xdr:row>37</xdr:row>
      <xdr:rowOff>27275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76741"/>
          <a:ext cx="838200" cy="9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104541</xdr:rowOff>
    </xdr:from>
    <xdr:to>
      <xdr:col>81</xdr:col>
      <xdr:colOff>50800</xdr:colOff>
      <xdr:row>37</xdr:row>
      <xdr:rowOff>158125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76741"/>
          <a:ext cx="889000" cy="2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158125</xdr:rowOff>
    </xdr:from>
    <xdr:to>
      <xdr:col>76</xdr:col>
      <xdr:colOff>114300</xdr:colOff>
      <xdr:row>38</xdr:row>
      <xdr:rowOff>55575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1775"/>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103215</xdr:rowOff>
    </xdr:from>
    <xdr:to>
      <xdr:col>71</xdr:col>
      <xdr:colOff>177800</xdr:colOff>
      <xdr:row>38</xdr:row>
      <xdr:rowOff>55575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46865"/>
          <a:ext cx="889000" cy="1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147925</xdr:rowOff>
    </xdr:from>
    <xdr:to>
      <xdr:col>85</xdr:col>
      <xdr:colOff>177800</xdr:colOff>
      <xdr:row>37</xdr:row>
      <xdr:rowOff>78075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126352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53741</xdr:rowOff>
    </xdr:from>
    <xdr:to>
      <xdr:col>81</xdr:col>
      <xdr:colOff>101600</xdr:colOff>
      <xdr:row>36</xdr:row>
      <xdr:rowOff>155341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107325</xdr:rowOff>
    </xdr:from>
    <xdr:to>
      <xdr:col>76</xdr:col>
      <xdr:colOff>165100</xdr:colOff>
      <xdr:row>38</xdr:row>
      <xdr:rowOff>37475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28602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4775</xdr:rowOff>
    </xdr:from>
    <xdr:to>
      <xdr:col>72</xdr:col>
      <xdr:colOff>38100</xdr:colOff>
      <xdr:row>38</xdr:row>
      <xdr:rowOff>106375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52415</xdr:rowOff>
    </xdr:from>
    <xdr:to>
      <xdr:col>67</xdr:col>
      <xdr:colOff>101600</xdr:colOff>
      <xdr:row>37</xdr:row>
      <xdr:rowOff>154015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145142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102232</xdr:rowOff>
    </xdr:from>
    <xdr:to>
      <xdr:col>85</xdr:col>
      <xdr:colOff>127000</xdr:colOff>
      <xdr:row>54</xdr:row>
      <xdr:rowOff>157607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8674732"/>
          <a:ext cx="838200" cy="7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85718</xdr:rowOff>
    </xdr:from>
    <xdr:to>
      <xdr:col>81</xdr:col>
      <xdr:colOff>50800</xdr:colOff>
      <xdr:row>54</xdr:row>
      <xdr:rowOff>157607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344018"/>
          <a:ext cx="889000" cy="7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85718</xdr:rowOff>
    </xdr:from>
    <xdr:to>
      <xdr:col>76</xdr:col>
      <xdr:colOff>114300</xdr:colOff>
      <xdr:row>57</xdr:row>
      <xdr:rowOff>161145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344018"/>
          <a:ext cx="889000" cy="58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161145</xdr:rowOff>
    </xdr:from>
    <xdr:to>
      <xdr:col>71</xdr:col>
      <xdr:colOff>177800</xdr:colOff>
      <xdr:row>58</xdr:row>
      <xdr:rowOff>53681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33795"/>
          <a:ext cx="889000" cy="6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51432</xdr:rowOff>
    </xdr:from>
    <xdr:to>
      <xdr:col>85</xdr:col>
      <xdr:colOff>177800</xdr:colOff>
      <xdr:row>50</xdr:row>
      <xdr:rowOff>153032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6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4459</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57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106807</xdr:rowOff>
    </xdr:from>
    <xdr:to>
      <xdr:col>81</xdr:col>
      <xdr:colOff>101600</xdr:colOff>
      <xdr:row>55</xdr:row>
      <xdr:rowOff>36957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53484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914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34918</xdr:rowOff>
    </xdr:from>
    <xdr:to>
      <xdr:col>76</xdr:col>
      <xdr:colOff>165100</xdr:colOff>
      <xdr:row>54</xdr:row>
      <xdr:rowOff>136518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153045</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06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110345</xdr:rowOff>
    </xdr:from>
    <xdr:to>
      <xdr:col>72</xdr:col>
      <xdr:colOff>38100</xdr:colOff>
      <xdr:row>58</xdr:row>
      <xdr:rowOff>40495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57022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5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2881</xdr:rowOff>
    </xdr:from>
    <xdr:to>
      <xdr:col>67</xdr:col>
      <xdr:colOff>101600</xdr:colOff>
      <xdr:row>58</xdr:row>
      <xdr:rowOff>104481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95608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60506</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05056"/>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60506</xdr:rowOff>
    </xdr:from>
    <xdr:to>
      <xdr:col>76</xdr:col>
      <xdr:colOff>114300</xdr:colOff>
      <xdr:row>79</xdr:row>
      <xdr:rowOff>70467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05056"/>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70467</xdr:rowOff>
    </xdr:from>
    <xdr:to>
      <xdr:col>71</xdr:col>
      <xdr:colOff>177800</xdr:colOff>
      <xdr:row>79</xdr:row>
      <xdr:rowOff>86795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1501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9706</xdr:rowOff>
    </xdr:from>
    <xdr:to>
      <xdr:col>76</xdr:col>
      <xdr:colOff>165100</xdr:colOff>
      <xdr:row>79</xdr:row>
      <xdr:rowOff>111306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102433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46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19667</xdr:rowOff>
    </xdr:from>
    <xdr:to>
      <xdr:col>72</xdr:col>
      <xdr:colOff>38100</xdr:colOff>
      <xdr:row>79</xdr:row>
      <xdr:rowOff>121267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112394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56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35995</xdr:rowOff>
    </xdr:from>
    <xdr:to>
      <xdr:col>67</xdr:col>
      <xdr:colOff>101600</xdr:colOff>
      <xdr:row>79</xdr:row>
      <xdr:rowOff>137595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128722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73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33649</xdr:rowOff>
    </xdr:from>
    <xdr:to>
      <xdr:col>85</xdr:col>
      <xdr:colOff>127000</xdr:colOff>
      <xdr:row>93</xdr:row>
      <xdr:rowOff>64681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5978499"/>
          <a:ext cx="8382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56795</xdr:rowOff>
    </xdr:from>
    <xdr:to>
      <xdr:col>81</xdr:col>
      <xdr:colOff>50800</xdr:colOff>
      <xdr:row>93</xdr:row>
      <xdr:rowOff>64681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00164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56795</xdr:rowOff>
    </xdr:from>
    <xdr:to>
      <xdr:col>76</xdr:col>
      <xdr:colOff>114300</xdr:colOff>
      <xdr:row>93</xdr:row>
      <xdr:rowOff>80969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001645"/>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80969</xdr:rowOff>
    </xdr:from>
    <xdr:to>
      <xdr:col>71</xdr:col>
      <xdr:colOff>177800</xdr:colOff>
      <xdr:row>93</xdr:row>
      <xdr:rowOff>97276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2581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154299</xdr:rowOff>
    </xdr:from>
    <xdr:to>
      <xdr:col>85</xdr:col>
      <xdr:colOff>177800</xdr:colOff>
      <xdr:row>93</xdr:row>
      <xdr:rowOff>84449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92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5726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7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13881</xdr:rowOff>
    </xdr:from>
    <xdr:to>
      <xdr:col>81</xdr:col>
      <xdr:colOff>101600</xdr:colOff>
      <xdr:row>93</xdr:row>
      <xdr:rowOff>115481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9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132008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73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5995</xdr:rowOff>
    </xdr:from>
    <xdr:to>
      <xdr:col>76</xdr:col>
      <xdr:colOff>165100</xdr:colOff>
      <xdr:row>93</xdr:row>
      <xdr:rowOff>107595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124122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72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30169</xdr:rowOff>
    </xdr:from>
    <xdr:to>
      <xdr:col>72</xdr:col>
      <xdr:colOff>38100</xdr:colOff>
      <xdr:row>93</xdr:row>
      <xdr:rowOff>131769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9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148296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7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46476</xdr:rowOff>
    </xdr:from>
    <xdr:to>
      <xdr:col>67</xdr:col>
      <xdr:colOff>101600</xdr:colOff>
      <xdr:row>93</xdr:row>
      <xdr:rowOff>148076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9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164603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7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総務費は、「丸亀市モーターボート競走収益基金」への積立金が減少した一方、新市民会館やコミュニティセンターなどの整備費が増加したことから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民生費は、障害福祉施設などの利用者増加や児童手当の制度改正、人件費の上昇を反映した公定価格の改定のほか、こども園等の整備費が増加となり、全体では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衛生費は、新型コロナウイルスワクチンが高齢者を対象に定期接種化されるなどの変更はあったものの、他の事業も含めた総額としては大きな変動はなく令和５年度と同程度となった。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農林水産業費は、物価高騰対策として実施した主食用米生産臨時支援事業の終了などにより、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消防費は、北消防署新訓練塔兼資機材保管庫整備事業の完了などで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教育費は、「丸亀市教育文化体育基金」への積立のほか、学校施設の改築や体育館の長寿命化工事など、投資的事業が重なったことなどで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68,087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を繰り入れたことなどにより、実質収支はプラスとなっているが、財政調整基金残高や実質単年度収支は、令和４年度以降マイナスとなっており、財政の安定化に向けて基金残高の確保と収支バランス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モーターボート競走事業が引き続き好調であるとともに、その他の会計も黒字を維持している。今後も市全体として黒字基調の維持に努める。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74624851</v>
      </c>
      <c r="BO4" s="358"/>
      <c r="BP4" s="358"/>
      <c r="BQ4" s="358"/>
      <c r="BR4" s="358"/>
      <c r="BS4" s="358"/>
      <c r="BT4" s="358"/>
      <c r="BU4" s="359"/>
      <c r="BV4" s="357">
        <v>64654974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2.2999999999999998</v>
      </c>
      <c r="CU4" s="364"/>
      <c r="CV4" s="364"/>
      <c r="CW4" s="364"/>
      <c r="CX4" s="364"/>
      <c r="CY4" s="364"/>
      <c r="CZ4" s="364"/>
      <c r="DA4" s="365"/>
      <c r="DB4" s="363">
        <v>2.5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71498532</v>
      </c>
      <c r="BO5" s="395"/>
      <c r="BP5" s="395"/>
      <c r="BQ5" s="395"/>
      <c r="BR5" s="395"/>
      <c r="BS5" s="395"/>
      <c r="BT5" s="395"/>
      <c r="BU5" s="396"/>
      <c r="BV5" s="394">
        <v>62843811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95.2</v>
      </c>
      <c r="CU5" s="392"/>
      <c r="CV5" s="392"/>
      <c r="CW5" s="392"/>
      <c r="CX5" s="392"/>
      <c r="CY5" s="392"/>
      <c r="CZ5" s="392"/>
      <c r="DA5" s="393"/>
      <c r="DB5" s="391">
        <v>93.6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3126319</v>
      </c>
      <c r="BO6" s="395"/>
      <c r="BP6" s="395"/>
      <c r="BQ6" s="395"/>
      <c r="BR6" s="395"/>
      <c r="BS6" s="395"/>
      <c r="BT6" s="395"/>
      <c r="BU6" s="396"/>
      <c r="BV6" s="394">
        <v>1811163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95.6</v>
      </c>
      <c r="CU6" s="432"/>
      <c r="CV6" s="432"/>
      <c r="CW6" s="432"/>
      <c r="CX6" s="432"/>
      <c r="CY6" s="432"/>
      <c r="CZ6" s="432"/>
      <c r="DA6" s="433"/>
      <c r="DB6" s="431">
        <v>94.5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2485705</v>
      </c>
      <c r="BO7" s="395"/>
      <c r="BP7" s="395"/>
      <c r="BQ7" s="395"/>
      <c r="BR7" s="395"/>
      <c r="BS7" s="395"/>
      <c r="BT7" s="395"/>
      <c r="BU7" s="396"/>
      <c r="BV7" s="394">
        <v>1134537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27697748</v>
      </c>
      <c r="CU7" s="395"/>
      <c r="CV7" s="395"/>
      <c r="CW7" s="395"/>
      <c r="CX7" s="395"/>
      <c r="CY7" s="395"/>
      <c r="CZ7" s="395"/>
      <c r="DA7" s="396"/>
      <c r="DB7" s="394">
        <v>27095995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640614</v>
      </c>
      <c r="BO8" s="395"/>
      <c r="BP8" s="395"/>
      <c r="BQ8" s="395"/>
      <c r="BR8" s="395"/>
      <c r="BS8" s="395"/>
      <c r="BT8" s="395"/>
      <c r="BU8" s="396"/>
      <c r="BV8" s="394">
        <v>676626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v>
      </c>
      <c r="CU8" s="435"/>
      <c r="CV8" s="435"/>
      <c r="CW8" s="435"/>
      <c r="CX8" s="435"/>
      <c r="CY8" s="435"/>
      <c r="CZ8" s="435"/>
      <c r="DA8" s="436"/>
      <c r="DB8" s="434">
        <v>0.6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109513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-36012</v>
      </c>
      <c r="BO9" s="395"/>
      <c r="BP9" s="395"/>
      <c r="BQ9" s="395"/>
      <c r="BR9" s="395"/>
      <c r="BS9" s="395"/>
      <c r="BT9" s="395"/>
      <c r="BU9" s="396"/>
      <c r="BV9" s="394">
        <v>464654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12.7</v>
      </c>
      <c r="CU9" s="392"/>
      <c r="CV9" s="392"/>
      <c r="CW9" s="392"/>
      <c r="CX9" s="392"/>
      <c r="CY9" s="392"/>
      <c r="CZ9" s="392"/>
      <c r="DA9" s="393"/>
      <c r="DB9" s="391">
        <v>13.4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110010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345943</v>
      </c>
      <c r="BO10" s="395"/>
      <c r="BP10" s="395"/>
      <c r="BQ10" s="395"/>
      <c r="BR10" s="395"/>
      <c r="BS10" s="395"/>
      <c r="BT10" s="395"/>
      <c r="BU10" s="396"/>
      <c r="BV10" s="394">
        <v>119970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110803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600000</v>
      </c>
      <c r="BO12" s="395"/>
      <c r="BP12" s="395"/>
      <c r="BQ12" s="395"/>
      <c r="BR12" s="395"/>
      <c r="BS12" s="395"/>
      <c r="BT12" s="395"/>
      <c r="BU12" s="396"/>
      <c r="BV12" s="394">
        <v>1442398</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107911</v>
      </c>
      <c r="S13" s="479"/>
      <c r="T13" s="479"/>
      <c r="U13" s="479"/>
      <c r="V13" s="480"/>
      <c r="W13" s="410" t="s">
        <v>130</v>
      </c>
      <c r="X13" s="411"/>
      <c r="Y13" s="411"/>
      <c r="Z13" s="411"/>
      <c r="AA13" s="411"/>
      <c r="AB13" s="401"/>
      <c r="AC13" s="445">
        <v>1898</v>
      </c>
      <c r="AD13" s="446"/>
      <c r="AE13" s="446"/>
      <c r="AF13" s="446"/>
      <c r="AG13" s="488"/>
      <c r="AH13" s="445">
        <v>1918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-290069</v>
      </c>
      <c r="BO13" s="395"/>
      <c r="BP13" s="395"/>
      <c r="BQ13" s="395"/>
      <c r="BR13" s="395"/>
      <c r="BS13" s="395"/>
      <c r="BT13" s="395"/>
      <c r="BU13" s="396"/>
      <c r="BV13" s="394">
        <v>-857774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v>
      </c>
      <c r="CU13" s="392"/>
      <c r="CV13" s="392"/>
      <c r="CW13" s="392"/>
      <c r="CX13" s="392"/>
      <c r="CY13" s="392"/>
      <c r="CZ13" s="392"/>
      <c r="DA13" s="393"/>
      <c r="DB13" s="391">
        <v>10.199999999999999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111196</v>
      </c>
      <c r="S14" s="479"/>
      <c r="T14" s="479"/>
      <c r="U14" s="479"/>
      <c r="V14" s="480"/>
      <c r="W14" s="384"/>
      <c r="X14" s="385"/>
      <c r="Y14" s="385"/>
      <c r="Z14" s="385"/>
      <c r="AA14" s="385"/>
      <c r="AB14" s="374"/>
      <c r="AC14" s="481">
        <v>3.9</v>
      </c>
      <c r="AD14" s="482"/>
      <c r="AE14" s="482"/>
      <c r="AF14" s="482"/>
      <c r="AG14" s="483"/>
      <c r="AH14" s="481">
        <v>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1.1000000000000001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108632</v>
      </c>
      <c r="S15" s="479"/>
      <c r="T15" s="479"/>
      <c r="U15" s="479"/>
      <c r="V15" s="480"/>
      <c r="W15" s="410" t="s">
        <v>137</v>
      </c>
      <c r="X15" s="411"/>
      <c r="Y15" s="411"/>
      <c r="Z15" s="411"/>
      <c r="AA15" s="411"/>
      <c r="AB15" s="401"/>
      <c r="AC15" s="445">
        <v>14667</v>
      </c>
      <c r="AD15" s="446"/>
      <c r="AE15" s="446"/>
      <c r="AF15" s="446"/>
      <c r="AG15" s="488"/>
      <c r="AH15" s="445">
        <v>15014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14143468</v>
      </c>
      <c r="BO15" s="358"/>
      <c r="BP15" s="358"/>
      <c r="BQ15" s="358"/>
      <c r="BR15" s="358"/>
      <c r="BS15" s="358"/>
      <c r="BT15" s="358"/>
      <c r="BU15" s="359"/>
      <c r="BV15" s="357">
        <v>13947835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29.8</v>
      </c>
      <c r="AD16" s="482"/>
      <c r="AE16" s="482"/>
      <c r="AF16" s="482"/>
      <c r="AG16" s="483"/>
      <c r="AH16" s="481">
        <v>30.7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23862087</v>
      </c>
      <c r="BO16" s="395"/>
      <c r="BP16" s="395"/>
      <c r="BQ16" s="395"/>
      <c r="BR16" s="395"/>
      <c r="BS16" s="395"/>
      <c r="BT16" s="395"/>
      <c r="BU16" s="396"/>
      <c r="BV16" s="394">
        <v>23197596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32720</v>
      </c>
      <c r="AD17" s="446"/>
      <c r="AE17" s="446"/>
      <c r="AF17" s="446"/>
      <c r="AG17" s="488"/>
      <c r="AH17" s="445">
        <v>31999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17864345</v>
      </c>
      <c r="BO17" s="395"/>
      <c r="BP17" s="395"/>
      <c r="BQ17" s="395"/>
      <c r="BR17" s="395"/>
      <c r="BS17" s="395"/>
      <c r="BT17" s="395"/>
      <c r="BU17" s="396"/>
      <c r="BV17" s="394">
        <v>17586571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111.83</v>
      </c>
      <c r="M18" s="518"/>
      <c r="N18" s="518"/>
      <c r="O18" s="518"/>
      <c r="P18" s="518"/>
      <c r="Q18" s="518"/>
      <c r="R18" s="519"/>
      <c r="S18" s="519"/>
      <c r="T18" s="519"/>
      <c r="U18" s="519"/>
      <c r="V18" s="520"/>
      <c r="W18" s="412"/>
      <c r="X18" s="413"/>
      <c r="Y18" s="413"/>
      <c r="Z18" s="413"/>
      <c r="AA18" s="413"/>
      <c r="AB18" s="404"/>
      <c r="AC18" s="521">
        <v>66.400000000000006</v>
      </c>
      <c r="AD18" s="522"/>
      <c r="AE18" s="522"/>
      <c r="AF18" s="522"/>
      <c r="AG18" s="523"/>
      <c r="AH18" s="521">
        <v>65.400000000000006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27399744</v>
      </c>
      <c r="BO18" s="395"/>
      <c r="BP18" s="395"/>
      <c r="BQ18" s="395"/>
      <c r="BR18" s="395"/>
      <c r="BS18" s="395"/>
      <c r="BT18" s="395"/>
      <c r="BU18" s="396"/>
      <c r="BV18" s="394">
        <v>25914107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979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47369285</v>
      </c>
      <c r="BO19" s="395"/>
      <c r="BP19" s="395"/>
      <c r="BQ19" s="395"/>
      <c r="BR19" s="395"/>
      <c r="BS19" s="395"/>
      <c r="BT19" s="395"/>
      <c r="BU19" s="396"/>
      <c r="BV19" s="394">
        <v>43587552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45721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59326545</v>
      </c>
      <c r="BO22" s="358"/>
      <c r="BP22" s="358"/>
      <c r="BQ22" s="358"/>
      <c r="BR22" s="358"/>
      <c r="BS22" s="358"/>
      <c r="BT22" s="358"/>
      <c r="BU22" s="359"/>
      <c r="BV22" s="357">
        <v>57168999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39339184</v>
      </c>
      <c r="BO23" s="395"/>
      <c r="BP23" s="395"/>
      <c r="BQ23" s="395"/>
      <c r="BR23" s="395"/>
      <c r="BS23" s="395"/>
      <c r="BT23" s="395"/>
      <c r="BU23" s="396"/>
      <c r="BV23" s="394">
        <v>35565651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9760</v>
      </c>
      <c r="R24" s="446"/>
      <c r="S24" s="446"/>
      <c r="T24" s="446"/>
      <c r="U24" s="446"/>
      <c r="V24" s="488"/>
      <c r="W24" s="540"/>
      <c r="X24" s="541"/>
      <c r="Y24" s="542"/>
      <c r="Z24" s="444" t="s">
        <v>162</v>
      </c>
      <c r="AA24" s="424"/>
      <c r="AB24" s="424"/>
      <c r="AC24" s="424"/>
      <c r="AD24" s="424"/>
      <c r="AE24" s="424"/>
      <c r="AF24" s="424"/>
      <c r="AG24" s="425"/>
      <c r="AH24" s="445">
        <v>779</v>
      </c>
      <c r="AI24" s="446"/>
      <c r="AJ24" s="446"/>
      <c r="AK24" s="446"/>
      <c r="AL24" s="488"/>
      <c r="AM24" s="445">
        <v>2445281</v>
      </c>
      <c r="AN24" s="446"/>
      <c r="AO24" s="446"/>
      <c r="AP24" s="446"/>
      <c r="AQ24" s="446"/>
      <c r="AR24" s="488"/>
      <c r="AS24" s="445">
        <v>3139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43105408</v>
      </c>
      <c r="BO24" s="395"/>
      <c r="BP24" s="395"/>
      <c r="BQ24" s="395"/>
      <c r="BR24" s="395"/>
      <c r="BS24" s="395"/>
      <c r="BT24" s="395"/>
      <c r="BU24" s="396"/>
      <c r="BV24" s="394">
        <v>39330532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7700</v>
      </c>
      <c r="R25" s="446"/>
      <c r="S25" s="446"/>
      <c r="T25" s="446"/>
      <c r="U25" s="446"/>
      <c r="V25" s="488"/>
      <c r="W25" s="540"/>
      <c r="X25" s="541"/>
      <c r="Y25" s="542"/>
      <c r="Z25" s="444" t="s">
        <v>165</v>
      </c>
      <c r="AA25" s="424"/>
      <c r="AB25" s="424"/>
      <c r="AC25" s="424"/>
      <c r="AD25" s="424"/>
      <c r="AE25" s="424"/>
      <c r="AF25" s="424"/>
      <c r="AG25" s="425"/>
      <c r="AH25" s="445">
        <v>119</v>
      </c>
      <c r="AI25" s="446"/>
      <c r="AJ25" s="446"/>
      <c r="AK25" s="446"/>
      <c r="AL25" s="488"/>
      <c r="AM25" s="445">
        <v>375921</v>
      </c>
      <c r="AN25" s="446"/>
      <c r="AO25" s="446"/>
      <c r="AP25" s="446"/>
      <c r="AQ25" s="446"/>
      <c r="AR25" s="488"/>
      <c r="AS25" s="445">
        <v>3159</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30245485</v>
      </c>
      <c r="BO25" s="358"/>
      <c r="BP25" s="358"/>
      <c r="BQ25" s="358"/>
      <c r="BR25" s="358"/>
      <c r="BS25" s="358"/>
      <c r="BT25" s="358"/>
      <c r="BU25" s="359"/>
      <c r="BV25" s="357">
        <v>27549638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6960</v>
      </c>
      <c r="R26" s="446"/>
      <c r="S26" s="446"/>
      <c r="T26" s="446"/>
      <c r="U26" s="446"/>
      <c r="V26" s="488"/>
      <c r="W26" s="540"/>
      <c r="X26" s="541"/>
      <c r="Y26" s="542"/>
      <c r="Z26" s="444" t="s">
        <v>168</v>
      </c>
      <c r="AA26" s="546"/>
      <c r="AB26" s="546"/>
      <c r="AC26" s="546"/>
      <c r="AD26" s="546"/>
      <c r="AE26" s="546"/>
      <c r="AF26" s="546"/>
      <c r="AG26" s="547"/>
      <c r="AH26" s="445">
        <v>100</v>
      </c>
      <c r="AI26" s="446"/>
      <c r="AJ26" s="446"/>
      <c r="AK26" s="446"/>
      <c r="AL26" s="488"/>
      <c r="AM26" s="445">
        <v>327200</v>
      </c>
      <c r="AN26" s="446"/>
      <c r="AO26" s="446"/>
      <c r="AP26" s="446"/>
      <c r="AQ26" s="446"/>
      <c r="AR26" s="488"/>
      <c r="AS26" s="445">
        <v>3272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9500000</v>
      </c>
      <c r="BO26" s="395"/>
      <c r="BP26" s="395"/>
      <c r="BQ26" s="395"/>
      <c r="BR26" s="395"/>
      <c r="BS26" s="395"/>
      <c r="BT26" s="395"/>
      <c r="BU26" s="396"/>
      <c r="BV26" s="394">
        <v>9000000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5910</v>
      </c>
      <c r="R27" s="446"/>
      <c r="S27" s="446"/>
      <c r="T27" s="446"/>
      <c r="U27" s="446"/>
      <c r="V27" s="488"/>
      <c r="W27" s="540"/>
      <c r="X27" s="541"/>
      <c r="Y27" s="542"/>
      <c r="Z27" s="444" t="s">
        <v>171</v>
      </c>
      <c r="AA27" s="424"/>
      <c r="AB27" s="424"/>
      <c r="AC27" s="424"/>
      <c r="AD27" s="424"/>
      <c r="AE27" s="424"/>
      <c r="AF27" s="424"/>
      <c r="AG27" s="425"/>
      <c r="AH27" s="445">
        <v>58</v>
      </c>
      <c r="AI27" s="446"/>
      <c r="AJ27" s="446"/>
      <c r="AK27" s="446"/>
      <c r="AL27" s="488"/>
      <c r="AM27" s="445">
        <v>183221</v>
      </c>
      <c r="AN27" s="446"/>
      <c r="AO27" s="446"/>
      <c r="AP27" s="446"/>
      <c r="AQ27" s="446"/>
      <c r="AR27" s="488"/>
      <c r="AS27" s="445">
        <v>3159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1746000</v>
      </c>
      <c r="BO27" s="514"/>
      <c r="BP27" s="514"/>
      <c r="BQ27" s="514"/>
      <c r="BR27" s="514"/>
      <c r="BS27" s="514"/>
      <c r="BT27" s="514"/>
      <c r="BU27" s="515"/>
      <c r="BV27" s="513">
        <v>1746000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5170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3665022</v>
      </c>
      <c r="BO28" s="358"/>
      <c r="BP28" s="358"/>
      <c r="BQ28" s="358"/>
      <c r="BR28" s="358"/>
      <c r="BS28" s="358"/>
      <c r="BT28" s="358"/>
      <c r="BU28" s="359"/>
      <c r="BV28" s="357">
        <v>3919079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22</v>
      </c>
      <c r="M29" s="446"/>
      <c r="N29" s="446"/>
      <c r="O29" s="446"/>
      <c r="P29" s="488"/>
      <c r="Q29" s="445">
        <v>4620</v>
      </c>
      <c r="R29" s="446"/>
      <c r="S29" s="446"/>
      <c r="T29" s="446"/>
      <c r="U29" s="446"/>
      <c r="V29" s="488"/>
      <c r="W29" s="543"/>
      <c r="X29" s="544"/>
      <c r="Y29" s="545"/>
      <c r="Z29" s="444" t="s">
        <v>177</v>
      </c>
      <c r="AA29" s="424"/>
      <c r="AB29" s="424"/>
      <c r="AC29" s="424"/>
      <c r="AD29" s="424"/>
      <c r="AE29" s="424"/>
      <c r="AF29" s="424"/>
      <c r="AG29" s="425"/>
      <c r="AH29" s="445">
        <v>837</v>
      </c>
      <c r="AI29" s="446"/>
      <c r="AJ29" s="446"/>
      <c r="AK29" s="446"/>
      <c r="AL29" s="488"/>
      <c r="AM29" s="445">
        <v>2628502</v>
      </c>
      <c r="AN29" s="446"/>
      <c r="AO29" s="446"/>
      <c r="AP29" s="446"/>
      <c r="AQ29" s="446"/>
      <c r="AR29" s="488"/>
      <c r="AS29" s="445">
        <v>3140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764662</v>
      </c>
      <c r="BO29" s="395"/>
      <c r="BP29" s="395"/>
      <c r="BQ29" s="395"/>
      <c r="BR29" s="395"/>
      <c r="BS29" s="395"/>
      <c r="BT29" s="395"/>
      <c r="BU29" s="396"/>
      <c r="BV29" s="394">
        <v>673061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29925573</v>
      </c>
      <c r="BO30" s="514"/>
      <c r="BP30" s="514"/>
      <c r="BQ30" s="514"/>
      <c r="BR30" s="514"/>
      <c r="BS30" s="514"/>
      <c r="BT30" s="514"/>
      <c r="BU30" s="515"/>
      <c r="BV30" s="513">
        <v>29328564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IF('各会計、関係団体の財政状況及び健全化判断比率'!B34="","",'各会計、関係団体の財政状況及び健全化判断比率'!B34)</f>
        <v>モーターボート競走事業会計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中讃広域行政事務組合（一般会計）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丸亀市土地開発公社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国民健康保険診療所特別会計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IF('各会計、関係団体の財政状況及び健全化判断比率'!B35="","",'各会計、関係団体の財政状況及び健全化判断比率'!B35)</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中讃広域行政事務組合（クリントピア丸亀）</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（公財）丸亀市福祉事業団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駐車場特別会計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中讃広域行政事務組合（瀬戸グリーンセンター）</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（公財）丸亀市スポーツ協会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中讃広域行政事務組合（仲善クリーンセンター）</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（公財）ミモカ美術振興財団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介護保険特別会計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まんのう町外三ケ市町山林組合</v>
      </c>
      <c r="BZ38" s="585"/>
      <c r="CA38" s="585"/>
      <c r="CB38" s="585"/>
      <c r="CC38" s="585"/>
      <c r="CD38" s="585"/>
      <c r="CE38" s="585"/>
      <c r="CF38" s="585"/>
      <c r="CG38" s="585"/>
      <c r="CH38" s="585"/>
      <c r="CI38" s="585"/>
      <c r="CJ38" s="585"/>
      <c r="CK38" s="585"/>
      <c r="CL38" s="585"/>
      <c r="CM38" s="585"/>
      <c r="CN38" s="163"/>
      <c r="CO38" s="584">
        <f t="shared" si="3"/>
        <v>24</v>
      </c>
      <c r="CP38" s="584"/>
      <c r="CQ38" s="585" t="str">
        <f>IF('各会計、関係団体の財政状況及び健全化判断比率'!BS11="","",'各会計、関係団体の財政状況及び健全化判断比率'!BS11)</f>
        <v>（株）香川県中部流通センター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f t="shared" si="4"/>
        <v>7</v>
      </c>
      <c r="V39" s="584"/>
      <c r="W39" s="585" t="str">
        <f>IF('各会計、関係団体の財政状況及び健全化判断比率'!B33="","",'各会計、関係団体の財政状況及び健全化判断比率'!B33)</f>
        <v>介護保険サービス事業特別会計</v>
      </c>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まんのう町外三ケ市町（七箇地区）山林組合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香川県後期高齢者医療広域連合（一般会計）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香川県後期高齢者医療広域連合（後期高齢者医療事業）</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香川県広域水道企業団（水道事業）</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香川県広域水道企業団（工業用水道事業）</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H3vM3fJtKuK09vV5uMTSPLpFTvr56G583gzdxDv1PzBNAFcCApaICrFQQFXbGux2TTByE+uHOIiFyom2PO/A==" saltValue="zjSc9USzl1Him+H6AIZK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7" t="s">
        <v>535</v>
      </c>
      <c r="D34" s="1137"/>
      <c r="E34" s="1138"/>
      <c r="F34" s="32">
        <v>124.27</v>
      </c>
      <c r="G34" s="33">
        <v>149.86000000000001</v>
      </c>
      <c r="H34" s="33">
        <v>161.96</v>
      </c>
      <c r="I34" s="33">
        <v>158.99</v>
      </c>
      <c r="J34" s="34">
        <v>167.6</v>
      </c>
      <c r="K34" s="22"/>
      <c r="L34" s="22"/>
      <c r="M34" s="22"/>
      <c r="N34" s="22"/>
      <c r="O34" s="22"/>
      <c r="P34" s="22"/>
    </row>
    <row r="35" spans="1:16" ht="39" customHeight="1" x14ac:dyDescent="0.15">
      <c r="A35" s="22"/>
      <c r="B35" s="35"/>
      <c r="C35" s="1133" t="s">
        <v>536</v>
      </c>
      <c r="D35" s="1133"/>
      <c r="E35" s="1134"/>
      <c r="F35" s="36">
        <v>1.72</v>
      </c>
      <c r="G35" s="37">
        <v>2.2400000000000002</v>
      </c>
      <c r="H35" s="37">
        <v>2.54</v>
      </c>
      <c r="I35" s="37">
        <v>3.16</v>
      </c>
      <c r="J35" s="38">
        <v>4.45</v>
      </c>
      <c r="K35" s="22"/>
      <c r="L35" s="22"/>
      <c r="M35" s="22"/>
      <c r="N35" s="22"/>
      <c r="O35" s="22"/>
      <c r="P35" s="22"/>
    </row>
    <row r="36" spans="1:16" ht="39" customHeight="1" x14ac:dyDescent="0.15">
      <c r="A36" s="22"/>
      <c r="B36" s="35"/>
      <c r="C36" s="1133" t="s">
        <v>537</v>
      </c>
      <c r="D36" s="1133"/>
      <c r="E36" s="1134"/>
      <c r="F36" s="36">
        <v>0.88</v>
      </c>
      <c r="G36" s="37">
        <v>2.96</v>
      </c>
      <c r="H36" s="37">
        <v>0.78</v>
      </c>
      <c r="I36" s="37">
        <v>2.4900000000000002</v>
      </c>
      <c r="J36" s="38">
        <v>2.31</v>
      </c>
      <c r="K36" s="22"/>
      <c r="L36" s="22"/>
      <c r="M36" s="22"/>
      <c r="N36" s="22"/>
      <c r="O36" s="22"/>
      <c r="P36" s="22"/>
    </row>
    <row r="37" spans="1:16" ht="39" customHeight="1" x14ac:dyDescent="0.15">
      <c r="A37" s="22"/>
      <c r="B37" s="35"/>
      <c r="C37" s="1133" t="s">
        <v>538</v>
      </c>
      <c r="D37" s="1133"/>
      <c r="E37" s="1134"/>
      <c r="F37" s="36">
        <v>1.97</v>
      </c>
      <c r="G37" s="37">
        <v>2.66</v>
      </c>
      <c r="H37" s="37">
        <v>3.52</v>
      </c>
      <c r="I37" s="37">
        <v>4.01</v>
      </c>
      <c r="J37" s="38">
        <v>2.2200000000000002</v>
      </c>
      <c r="K37" s="22"/>
      <c r="L37" s="22"/>
      <c r="M37" s="22"/>
      <c r="N37" s="22"/>
      <c r="O37" s="22"/>
      <c r="P37" s="22"/>
    </row>
    <row r="38" spans="1:16" ht="39" customHeight="1" x14ac:dyDescent="0.15">
      <c r="A38" s="22"/>
      <c r="B38" s="35"/>
      <c r="C38" s="1133" t="s">
        <v>539</v>
      </c>
      <c r="D38" s="1133"/>
      <c r="E38" s="1134"/>
      <c r="F38" s="36">
        <v>1.05</v>
      </c>
      <c r="G38" s="37">
        <v>0.75</v>
      </c>
      <c r="H38" s="37">
        <v>1.07</v>
      </c>
      <c r="I38" s="37">
        <v>0.98</v>
      </c>
      <c r="J38" s="38">
        <v>0.78</v>
      </c>
      <c r="K38" s="22"/>
      <c r="L38" s="22"/>
      <c r="M38" s="22"/>
      <c r="N38" s="22"/>
      <c r="O38" s="22"/>
      <c r="P38" s="22"/>
    </row>
    <row r="39" spans="1:16" ht="39" customHeight="1" x14ac:dyDescent="0.15">
      <c r="A39" s="22"/>
      <c r="B39" s="35"/>
      <c r="C39" s="1133" t="s">
        <v>540</v>
      </c>
      <c r="D39" s="1133"/>
      <c r="E39" s="1134"/>
      <c r="F39" s="36">
        <v>0.01</v>
      </c>
      <c r="G39" s="37">
        <v>0</v>
      </c>
      <c r="H39" s="37">
        <v>0.01</v>
      </c>
      <c r="I39" s="37">
        <v>0.01</v>
      </c>
      <c r="J39" s="38">
        <v>0.02</v>
      </c>
      <c r="K39" s="22"/>
      <c r="L39" s="22"/>
      <c r="M39" s="22"/>
      <c r="N39" s="22"/>
      <c r="O39" s="22"/>
      <c r="P39" s="22"/>
    </row>
    <row r="40" spans="1:16" ht="39" customHeight="1" x14ac:dyDescent="0.15">
      <c r="A40" s="22"/>
      <c r="B40" s="35"/>
      <c r="C40" s="1133" t="s">
        <v>541</v>
      </c>
      <c r="D40" s="1133"/>
      <c r="E40" s="1134"/>
      <c r="F40" s="36">
        <v>0</v>
      </c>
      <c r="G40" s="37">
        <v>0.02</v>
      </c>
      <c r="H40" s="37">
        <v>0</v>
      </c>
      <c r="I40" s="37">
        <v>0.02</v>
      </c>
      <c r="J40" s="38">
        <v>0</v>
      </c>
      <c r="K40" s="22"/>
      <c r="L40" s="22"/>
      <c r="M40" s="22"/>
      <c r="N40" s="22"/>
      <c r="O40" s="22"/>
      <c r="P40" s="22"/>
    </row>
    <row r="41" spans="1:16" ht="39" customHeight="1" x14ac:dyDescent="0.15">
      <c r="A41" s="22"/>
      <c r="B41" s="35"/>
      <c r="C41" s="1133" t="s">
        <v>542</v>
      </c>
      <c r="D41" s="1133"/>
      <c r="E41" s="1134"/>
      <c r="F41" s="36">
        <v>0</v>
      </c>
      <c r="G41" s="37">
        <v>0</v>
      </c>
      <c r="H41" s="37">
        <v>0</v>
      </c>
      <c r="I41" s="37">
        <v>0</v>
      </c>
      <c r="J41" s="38">
        <v>0</v>
      </c>
      <c r="K41" s="22"/>
      <c r="L41" s="22"/>
      <c r="M41" s="22"/>
      <c r="N41" s="22"/>
      <c r="O41" s="22"/>
      <c r="P41" s="22"/>
    </row>
    <row r="42" spans="1:16" ht="39" customHeight="1" x14ac:dyDescent="0.15">
      <c r="A42" s="22"/>
      <c r="B42" s="39"/>
      <c r="C42" s="1133" t="s">
        <v>543</v>
      </c>
      <c r="D42" s="1133"/>
      <c r="E42" s="1134"/>
      <c r="F42" s="36" t="s">
        <v>489</v>
      </c>
      <c r="G42" s="37" t="s">
        <v>489</v>
      </c>
      <c r="H42" s="37" t="s">
        <v>489</v>
      </c>
      <c r="I42" s="37" t="s">
        <v>489</v>
      </c>
      <c r="J42" s="38" t="s">
        <v>489</v>
      </c>
      <c r="K42" s="22"/>
      <c r="L42" s="22"/>
      <c r="M42" s="22"/>
      <c r="N42" s="22"/>
      <c r="O42" s="22"/>
      <c r="P42" s="22"/>
    </row>
    <row r="43" spans="1:16" ht="39" customHeight="1" thickBot="1" x14ac:dyDescent="0.2">
      <c r="A43" s="22"/>
      <c r="B43" s="40"/>
      <c r="C43" s="1135" t="s">
        <v>544</v>
      </c>
      <c r="D43" s="1135"/>
      <c r="E43" s="1136"/>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EHJqaujdz1SLGRdeE9YTDY1Oi4L7hVdX//xH8VCF3HEEq3qM/DLDnHPUQ70XivmVpPvfmaejuD5cgQax70NhQ==" saltValue="jMVGhBVCC7e4cll3R6kf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5769</v>
      </c>
      <c r="L45" s="58">
        <v>5849</v>
      </c>
      <c r="M45" s="58">
        <v>5953</v>
      </c>
      <c r="N45" s="58">
        <v>5887</v>
      </c>
      <c r="O45" s="59">
        <v>6046</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489</v>
      </c>
      <c r="L46" s="62" t="s">
        <v>489</v>
      </c>
      <c r="M46" s="62" t="s">
        <v>489</v>
      </c>
      <c r="N46" s="62" t="s">
        <v>489</v>
      </c>
      <c r="O46" s="63" t="s">
        <v>489</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489</v>
      </c>
      <c r="L47" s="62" t="s">
        <v>489</v>
      </c>
      <c r="M47" s="62" t="s">
        <v>489</v>
      </c>
      <c r="N47" s="62" t="s">
        <v>489</v>
      </c>
      <c r="O47" s="63" t="s">
        <v>489</v>
      </c>
      <c r="P47" s="46"/>
      <c r="Q47" s="46"/>
      <c r="R47" s="46"/>
      <c r="S47" s="46"/>
      <c r="T47" s="46"/>
      <c r="U47" s="46"/>
    </row>
    <row r="48" spans="1:21" ht="30.75" customHeight="1" x14ac:dyDescent="0.15">
      <c r="A48" s="46"/>
      <c r="B48" s="1141"/>
      <c r="C48" s="1142"/>
      <c r="D48" s="60"/>
      <c r="E48" s="1147" t="s">
        <v>13</v>
      </c>
      <c r="F48" s="1147"/>
      <c r="G48" s="1147"/>
      <c r="H48" s="1147"/>
      <c r="I48" s="1147"/>
      <c r="J48" s="1148"/>
      <c r="K48" s="61">
        <v>659</v>
      </c>
      <c r="L48" s="62">
        <v>676</v>
      </c>
      <c r="M48" s="62">
        <v>596</v>
      </c>
      <c r="N48" s="62">
        <v>559</v>
      </c>
      <c r="O48" s="63">
        <v>872</v>
      </c>
      <c r="P48" s="46"/>
      <c r="Q48" s="46"/>
      <c r="R48" s="46"/>
      <c r="S48" s="46"/>
      <c r="T48" s="46"/>
      <c r="U48" s="46"/>
    </row>
    <row r="49" spans="1:21" ht="30.75" customHeight="1" x14ac:dyDescent="0.15">
      <c r="A49" s="46"/>
      <c r="B49" s="1141"/>
      <c r="C49" s="1142"/>
      <c r="D49" s="60"/>
      <c r="E49" s="1147" t="s">
        <v>14</v>
      </c>
      <c r="F49" s="1147"/>
      <c r="G49" s="1147"/>
      <c r="H49" s="1147"/>
      <c r="I49" s="1147"/>
      <c r="J49" s="1148"/>
      <c r="K49" s="61">
        <v>65</v>
      </c>
      <c r="L49" s="62">
        <v>67</v>
      </c>
      <c r="M49" s="62">
        <v>111</v>
      </c>
      <c r="N49" s="62">
        <v>52</v>
      </c>
      <c r="O49" s="63">
        <v>57</v>
      </c>
      <c r="P49" s="46"/>
      <c r="Q49" s="46"/>
      <c r="R49" s="46"/>
      <c r="S49" s="46"/>
      <c r="T49" s="46"/>
      <c r="U49" s="46"/>
    </row>
    <row r="50" spans="1:21" ht="30.75" customHeight="1" x14ac:dyDescent="0.15">
      <c r="A50" s="46"/>
      <c r="B50" s="1141"/>
      <c r="C50" s="1142"/>
      <c r="D50" s="60"/>
      <c r="E50" s="1147" t="s">
        <v>15</v>
      </c>
      <c r="F50" s="1147"/>
      <c r="G50" s="1147"/>
      <c r="H50" s="1147"/>
      <c r="I50" s="1147"/>
      <c r="J50" s="1148"/>
      <c r="K50" s="61">
        <v>3</v>
      </c>
      <c r="L50" s="62">
        <v>3</v>
      </c>
      <c r="M50" s="62">
        <v>3</v>
      </c>
      <c r="N50" s="62" t="s">
        <v>489</v>
      </c>
      <c r="O50" s="63" t="s">
        <v>489</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489</v>
      </c>
      <c r="L51" s="62">
        <v>0</v>
      </c>
      <c r="M51" s="62" t="s">
        <v>489</v>
      </c>
      <c r="N51" s="62" t="s">
        <v>489</v>
      </c>
      <c r="O51" s="63" t="s">
        <v>489</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4354</v>
      </c>
      <c r="L52" s="62">
        <v>4341</v>
      </c>
      <c r="M52" s="62">
        <v>4304</v>
      </c>
      <c r="N52" s="62">
        <v>4089</v>
      </c>
      <c r="O52" s="63">
        <v>4041</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2142</v>
      </c>
      <c r="L53" s="67">
        <v>2254</v>
      </c>
      <c r="M53" s="67">
        <v>2359</v>
      </c>
      <c r="N53" s="67">
        <v>2409</v>
      </c>
      <c r="O53" s="68">
        <v>2934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1mwvpxC+mRye3geoqLG8qPSj882A0DlFLZiB48TUfjsTw0fiYVOXcoSuZZRfkCIZjY2xkKLuhUpCcCqCyHa7Q==" saltValue="pAoRpxfViuxs9nZ2VODF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70" t="s">
        <v>30</v>
      </c>
      <c r="C41" s="1171"/>
      <c r="D41" s="103"/>
      <c r="E41" s="1176" t="s">
        <v>31</v>
      </c>
      <c r="F41" s="1176"/>
      <c r="G41" s="1176"/>
      <c r="H41" s="1177"/>
      <c r="I41" s="330">
        <v>58841</v>
      </c>
      <c r="J41" s="331">
        <v>58057</v>
      </c>
      <c r="K41" s="331">
        <v>57194</v>
      </c>
      <c r="L41" s="331">
        <v>57169</v>
      </c>
      <c r="M41" s="332">
        <v>59327</v>
      </c>
    </row>
    <row r="42" spans="2:13" ht="27.75" customHeight="1" x14ac:dyDescent="0.15">
      <c r="B42" s="1172"/>
      <c r="C42" s="1173"/>
      <c r="D42" s="104"/>
      <c r="E42" s="1178" t="s">
        <v>32</v>
      </c>
      <c r="F42" s="1178"/>
      <c r="G42" s="1178"/>
      <c r="H42" s="1179"/>
      <c r="I42" s="333">
        <v>964</v>
      </c>
      <c r="J42" s="334">
        <v>826</v>
      </c>
      <c r="K42" s="334">
        <v>514</v>
      </c>
      <c r="L42" s="334">
        <v>437</v>
      </c>
      <c r="M42" s="335">
        <v>424</v>
      </c>
    </row>
    <row r="43" spans="2:13" ht="27.75" customHeight="1" x14ac:dyDescent="0.15">
      <c r="B43" s="1172"/>
      <c r="C43" s="1173"/>
      <c r="D43" s="104"/>
      <c r="E43" s="1178" t="s">
        <v>33</v>
      </c>
      <c r="F43" s="1178"/>
      <c r="G43" s="1178"/>
      <c r="H43" s="1179"/>
      <c r="I43" s="333">
        <v>7128</v>
      </c>
      <c r="J43" s="334">
        <v>8667</v>
      </c>
      <c r="K43" s="334">
        <v>9286</v>
      </c>
      <c r="L43" s="334">
        <v>9232</v>
      </c>
      <c r="M43" s="335">
        <v>11430</v>
      </c>
    </row>
    <row r="44" spans="2:13" ht="27.75" customHeight="1" x14ac:dyDescent="0.15">
      <c r="B44" s="1172"/>
      <c r="C44" s="1173"/>
      <c r="D44" s="104"/>
      <c r="E44" s="1178" t="s">
        <v>34</v>
      </c>
      <c r="F44" s="1178"/>
      <c r="G44" s="1178"/>
      <c r="H44" s="1179"/>
      <c r="I44" s="333">
        <v>599</v>
      </c>
      <c r="J44" s="334">
        <v>557</v>
      </c>
      <c r="K44" s="334">
        <v>616</v>
      </c>
      <c r="L44" s="334">
        <v>517</v>
      </c>
      <c r="M44" s="335">
        <v>418</v>
      </c>
    </row>
    <row r="45" spans="2:13" ht="27.75" customHeight="1" x14ac:dyDescent="0.15">
      <c r="B45" s="1172"/>
      <c r="C45" s="1173"/>
      <c r="D45" s="104"/>
      <c r="E45" s="1178" t="s">
        <v>35</v>
      </c>
      <c r="F45" s="1178"/>
      <c r="G45" s="1178"/>
      <c r="H45" s="1179"/>
      <c r="I45" s="333">
        <v>5963</v>
      </c>
      <c r="J45" s="334">
        <v>5863</v>
      </c>
      <c r="K45" s="334">
        <v>5807</v>
      </c>
      <c r="L45" s="334">
        <v>6077</v>
      </c>
      <c r="M45" s="335">
        <v>6197</v>
      </c>
    </row>
    <row r="46" spans="2:13" ht="27.75" customHeight="1" x14ac:dyDescent="0.15">
      <c r="B46" s="1172"/>
      <c r="C46" s="1173"/>
      <c r="D46" s="105"/>
      <c r="E46" s="1178" t="s">
        <v>36</v>
      </c>
      <c r="F46" s="1178"/>
      <c r="G46" s="1178"/>
      <c r="H46" s="1179"/>
      <c r="I46" s="333" t="s">
        <v>489</v>
      </c>
      <c r="J46" s="334" t="s">
        <v>489</v>
      </c>
      <c r="K46" s="334" t="s">
        <v>489</v>
      </c>
      <c r="L46" s="334" t="s">
        <v>489</v>
      </c>
      <c r="M46" s="335" t="s">
        <v>489</v>
      </c>
    </row>
    <row r="47" spans="2:13" ht="27.75" customHeight="1" x14ac:dyDescent="0.15">
      <c r="B47" s="1172"/>
      <c r="C47" s="1173"/>
      <c r="D47" s="106"/>
      <c r="E47" s="1180" t="s">
        <v>37</v>
      </c>
      <c r="F47" s="1181"/>
      <c r="G47" s="1181"/>
      <c r="H47" s="1182"/>
      <c r="I47" s="333" t="s">
        <v>489</v>
      </c>
      <c r="J47" s="334" t="s">
        <v>489</v>
      </c>
      <c r="K47" s="334" t="s">
        <v>489</v>
      </c>
      <c r="L47" s="334" t="s">
        <v>489</v>
      </c>
      <c r="M47" s="335" t="s">
        <v>489</v>
      </c>
    </row>
    <row r="48" spans="2:13" ht="27.75" customHeight="1" x14ac:dyDescent="0.15">
      <c r="B48" s="1172"/>
      <c r="C48" s="1173"/>
      <c r="D48" s="104"/>
      <c r="E48" s="1178" t="s">
        <v>38</v>
      </c>
      <c r="F48" s="1178"/>
      <c r="G48" s="1178"/>
      <c r="H48" s="1179"/>
      <c r="I48" s="333" t="s">
        <v>489</v>
      </c>
      <c r="J48" s="334" t="s">
        <v>489</v>
      </c>
      <c r="K48" s="334" t="s">
        <v>489</v>
      </c>
      <c r="L48" s="334" t="s">
        <v>489</v>
      </c>
      <c r="M48" s="335" t="s">
        <v>489</v>
      </c>
    </row>
    <row r="49" spans="2:13" ht="27.75" customHeight="1" x14ac:dyDescent="0.15">
      <c r="B49" s="1174"/>
      <c r="C49" s="1175"/>
      <c r="D49" s="104"/>
      <c r="E49" s="1178" t="s">
        <v>39</v>
      </c>
      <c r="F49" s="1178"/>
      <c r="G49" s="1178"/>
      <c r="H49" s="1179"/>
      <c r="I49" s="333" t="s">
        <v>489</v>
      </c>
      <c r="J49" s="334" t="s">
        <v>489</v>
      </c>
      <c r="K49" s="334" t="s">
        <v>489</v>
      </c>
      <c r="L49" s="334" t="s">
        <v>489</v>
      </c>
      <c r="M49" s="335" t="s">
        <v>489</v>
      </c>
    </row>
    <row r="50" spans="2:13" ht="27.75" customHeight="1" x14ac:dyDescent="0.15">
      <c r="B50" s="1183" t="s">
        <v>40</v>
      </c>
      <c r="C50" s="1184"/>
      <c r="D50" s="107"/>
      <c r="E50" s="1178" t="s">
        <v>41</v>
      </c>
      <c r="F50" s="1178"/>
      <c r="G50" s="1178"/>
      <c r="H50" s="1179"/>
      <c r="I50" s="333">
        <v>21236</v>
      </c>
      <c r="J50" s="334">
        <v>22554</v>
      </c>
      <c r="K50" s="334">
        <v>29627</v>
      </c>
      <c r="L50" s="334">
        <v>34173</v>
      </c>
      <c r="M50" s="335">
        <v>35157</v>
      </c>
    </row>
    <row r="51" spans="2:13" ht="27.75" customHeight="1" x14ac:dyDescent="0.15">
      <c r="B51" s="1172"/>
      <c r="C51" s="1173"/>
      <c r="D51" s="104"/>
      <c r="E51" s="1178" t="s">
        <v>42</v>
      </c>
      <c r="F51" s="1178"/>
      <c r="G51" s="1178"/>
      <c r="H51" s="1179"/>
      <c r="I51" s="333">
        <v>779</v>
      </c>
      <c r="J51" s="334">
        <v>1133</v>
      </c>
      <c r="K51" s="334">
        <v>1350</v>
      </c>
      <c r="L51" s="334">
        <v>1340</v>
      </c>
      <c r="M51" s="335">
        <v>1616</v>
      </c>
    </row>
    <row r="52" spans="2:13" ht="27.75" customHeight="1" x14ac:dyDescent="0.15">
      <c r="B52" s="1174"/>
      <c r="C52" s="1175"/>
      <c r="D52" s="104"/>
      <c r="E52" s="1178" t="s">
        <v>43</v>
      </c>
      <c r="F52" s="1178"/>
      <c r="G52" s="1178"/>
      <c r="H52" s="1179"/>
      <c r="I52" s="333">
        <v>45945</v>
      </c>
      <c r="J52" s="334">
        <v>44786</v>
      </c>
      <c r="K52" s="334">
        <v>42514</v>
      </c>
      <c r="L52" s="334">
        <v>41306</v>
      </c>
      <c r="M52" s="335">
        <v>40747</v>
      </c>
    </row>
    <row r="53" spans="2:13" ht="27.75" customHeight="1" thickBot="1" x14ac:dyDescent="0.2">
      <c r="B53" s="1185" t="s">
        <v>19</v>
      </c>
      <c r="C53" s="1186"/>
      <c r="D53" s="108"/>
      <c r="E53" s="1187" t="s">
        <v>44</v>
      </c>
      <c r="F53" s="1187"/>
      <c r="G53" s="1187"/>
      <c r="H53" s="1188"/>
      <c r="I53" s="336">
        <v>5535</v>
      </c>
      <c r="J53" s="337">
        <v>5499</v>
      </c>
      <c r="K53" s="337">
        <v>-73</v>
      </c>
      <c r="L53" s="337">
        <v>-3388</v>
      </c>
      <c r="M53" s="338">
        <v>275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srV+18svZY7SnyE8h4sSxCjjCYHcDDpkV1UkVJAE8KmZujCpaYNFFzih1uomzGkYVvDyWJHM9rp/bKjJsnQYA==" saltValue="Wv9v2DyPSMwqh1Oc5UGQ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7" t="s">
        <v>46</v>
      </c>
      <c r="D55" s="1197"/>
      <c r="E55" s="1198"/>
      <c r="F55" s="339">
        <v>5242</v>
      </c>
      <c r="G55" s="339">
        <v>3919</v>
      </c>
      <c r="H55" s="340">
        <v>3665</v>
      </c>
    </row>
    <row r="56" spans="2:8" ht="52.5" customHeight="1" x14ac:dyDescent="0.15">
      <c r="B56" s="120"/>
      <c r="C56" s="1199" t="s">
        <v>47</v>
      </c>
      <c r="D56" s="1199"/>
      <c r="E56" s="1200"/>
      <c r="F56" s="341">
        <v>543</v>
      </c>
      <c r="G56" s="341">
        <v>673</v>
      </c>
      <c r="H56" s="342">
        <v>765</v>
      </c>
    </row>
    <row r="57" spans="2:8" ht="53.25" customHeight="1" x14ac:dyDescent="0.15">
      <c r="B57" s="120"/>
      <c r="C57" s="1201" t="s">
        <v>48</v>
      </c>
      <c r="D57" s="1201"/>
      <c r="E57" s="1202"/>
      <c r="F57" s="343">
        <v>23749</v>
      </c>
      <c r="G57" s="343">
        <v>29329</v>
      </c>
      <c r="H57" s="344">
        <v>29926</v>
      </c>
    </row>
    <row r="58" spans="2:8" ht="45.75" customHeight="1" x14ac:dyDescent="0.15">
      <c r="B58" s="121"/>
      <c r="C58" s="1189" t="s">
        <v>569</v>
      </c>
      <c r="D58" s="1190"/>
      <c r="E58" s="1191"/>
      <c r="F58" s="345">
        <v>4315</v>
      </c>
      <c r="G58" s="345">
        <v>7301</v>
      </c>
      <c r="H58" s="346">
        <v>6451</v>
      </c>
    </row>
    <row r="59" spans="2:8" ht="45.75" customHeight="1" x14ac:dyDescent="0.15">
      <c r="B59" s="121"/>
      <c r="C59" s="1189" t="s">
        <v>568</v>
      </c>
      <c r="D59" s="1190"/>
      <c r="E59" s="1191"/>
      <c r="F59" s="345">
        <v>8893</v>
      </c>
      <c r="G59" s="345">
        <v>8393</v>
      </c>
      <c r="H59" s="346">
        <v>6275</v>
      </c>
    </row>
    <row r="60" spans="2:8" ht="45.75" customHeight="1" x14ac:dyDescent="0.15">
      <c r="B60" s="121"/>
      <c r="C60" s="1189" t="s">
        <v>571</v>
      </c>
      <c r="D60" s="1190"/>
      <c r="E60" s="1191"/>
      <c r="F60" s="345">
        <v>359</v>
      </c>
      <c r="G60" s="345">
        <v>2593</v>
      </c>
      <c r="H60" s="346">
        <v>6159</v>
      </c>
    </row>
    <row r="61" spans="2:8" ht="45.75" customHeight="1" x14ac:dyDescent="0.15">
      <c r="B61" s="121"/>
      <c r="C61" s="1189" t="s">
        <v>570</v>
      </c>
      <c r="D61" s="1190"/>
      <c r="E61" s="1191"/>
      <c r="F61" s="345">
        <v>5000</v>
      </c>
      <c r="G61" s="345">
        <v>5829</v>
      </c>
      <c r="H61" s="346">
        <v>5798</v>
      </c>
    </row>
    <row r="62" spans="2:8" ht="45.75" customHeight="1" thickBot="1" x14ac:dyDescent="0.2">
      <c r="B62" s="122"/>
      <c r="C62" s="1192" t="s">
        <v>572</v>
      </c>
      <c r="D62" s="1193"/>
      <c r="E62" s="1194"/>
      <c r="F62" s="347">
        <v>2165</v>
      </c>
      <c r="G62" s="347">
        <v>2047</v>
      </c>
      <c r="H62" s="348">
        <v>1929</v>
      </c>
    </row>
    <row r="63" spans="2:8" ht="52.5" customHeight="1" thickBot="1" x14ac:dyDescent="0.2">
      <c r="B63" s="123"/>
      <c r="C63" s="1195" t="s">
        <v>49</v>
      </c>
      <c r="D63" s="1195"/>
      <c r="E63" s="1196"/>
      <c r="F63" s="349">
        <v>29534</v>
      </c>
      <c r="G63" s="349">
        <v>33921</v>
      </c>
      <c r="H63" s="350">
        <v>34355</v>
      </c>
    </row>
    <row r="64" spans="2:8" x14ac:dyDescent="0.15"/>
  </sheetData>
  <sheetProtection algorithmName="SHA-512" hashValue="N0BbVS8BdcWUeBIKv1Xi2zL4T7OjFjs43Lt7opeDCOEkU/zmFspjKUvTR1++ykftMxQNS+xNvT4ZOepJns8qGQ==" saltValue="3TwMqtnwud4HVVHDw0XI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108739</v>
      </c>
      <c r="E3" s="142"/>
      <c r="F3" s="143">
        <v>56416</v>
      </c>
      <c r="G3" s="144"/>
      <c r="H3" s="145"/>
    </row>
    <row r="4" spans="1:8" x14ac:dyDescent="0.15">
      <c r="A4" s="146"/>
      <c r="B4" s="147"/>
      <c r="C4" s="148"/>
      <c r="D4" s="149">
        <v>84205</v>
      </c>
      <c r="E4" s="150"/>
      <c r="F4" s="151">
        <v>32623</v>
      </c>
      <c r="G4" s="152"/>
      <c r="H4" s="153"/>
    </row>
    <row r="5" spans="1:8" x14ac:dyDescent="0.15">
      <c r="A5" s="134" t="s">
        <v>521</v>
      </c>
      <c r="B5" s="139"/>
      <c r="C5" s="140"/>
      <c r="D5" s="141">
        <v>56365</v>
      </c>
      <c r="E5" s="142"/>
      <c r="F5" s="143">
        <v>49217</v>
      </c>
      <c r="G5" s="144"/>
      <c r="H5" s="145"/>
    </row>
    <row r="6" spans="1:8" x14ac:dyDescent="0.15">
      <c r="A6" s="146"/>
      <c r="B6" s="147"/>
      <c r="C6" s="148"/>
      <c r="D6" s="149">
        <v>29838</v>
      </c>
      <c r="E6" s="150"/>
      <c r="F6" s="151">
        <v>27232</v>
      </c>
      <c r="G6" s="152"/>
      <c r="H6" s="153"/>
    </row>
    <row r="7" spans="1:8" x14ac:dyDescent="0.15">
      <c r="A7" s="134" t="s">
        <v>522</v>
      </c>
      <c r="B7" s="139"/>
      <c r="C7" s="140"/>
      <c r="D7" s="141">
        <v>71963</v>
      </c>
      <c r="E7" s="142"/>
      <c r="F7" s="143">
        <v>49211</v>
      </c>
      <c r="G7" s="144"/>
      <c r="H7" s="145"/>
    </row>
    <row r="8" spans="1:8" x14ac:dyDescent="0.15">
      <c r="A8" s="146"/>
      <c r="B8" s="147"/>
      <c r="C8" s="148"/>
      <c r="D8" s="149">
        <v>41771</v>
      </c>
      <c r="E8" s="150"/>
      <c r="F8" s="151">
        <v>28367</v>
      </c>
      <c r="G8" s="152"/>
      <c r="H8" s="153"/>
    </row>
    <row r="9" spans="1:8" x14ac:dyDescent="0.15">
      <c r="A9" s="134" t="s">
        <v>523</v>
      </c>
      <c r="B9" s="139"/>
      <c r="C9" s="140"/>
      <c r="D9" s="141">
        <v>87658</v>
      </c>
      <c r="E9" s="142"/>
      <c r="F9" s="143">
        <v>51738</v>
      </c>
      <c r="G9" s="144"/>
      <c r="H9" s="145"/>
    </row>
    <row r="10" spans="1:8" x14ac:dyDescent="0.15">
      <c r="A10" s="146"/>
      <c r="B10" s="147"/>
      <c r="C10" s="148"/>
      <c r="D10" s="149">
        <v>53912</v>
      </c>
      <c r="E10" s="150"/>
      <c r="F10" s="151">
        <v>30360</v>
      </c>
      <c r="G10" s="152"/>
      <c r="H10" s="153"/>
    </row>
    <row r="11" spans="1:8" x14ac:dyDescent="0.15">
      <c r="A11" s="134" t="s">
        <v>524</v>
      </c>
      <c r="B11" s="139"/>
      <c r="C11" s="140"/>
      <c r="D11" s="141">
        <v>133411</v>
      </c>
      <c r="E11" s="142"/>
      <c r="F11" s="143">
        <v>67158</v>
      </c>
      <c r="G11" s="144"/>
      <c r="H11" s="145"/>
    </row>
    <row r="12" spans="1:8" x14ac:dyDescent="0.15">
      <c r="A12" s="146"/>
      <c r="B12" s="147"/>
      <c r="C12" s="154"/>
      <c r="D12" s="149">
        <v>92816</v>
      </c>
      <c r="E12" s="150"/>
      <c r="F12" s="151">
        <v>42077</v>
      </c>
      <c r="G12" s="152"/>
      <c r="H12" s="153"/>
    </row>
    <row r="13" spans="1:8" x14ac:dyDescent="0.15">
      <c r="A13" s="134"/>
      <c r="B13" s="139"/>
      <c r="C13" s="140"/>
      <c r="D13" s="141">
        <v>91627</v>
      </c>
      <c r="E13" s="142"/>
      <c r="F13" s="143">
        <v>54748</v>
      </c>
      <c r="G13" s="155"/>
      <c r="H13" s="145"/>
    </row>
    <row r="14" spans="1:8" x14ac:dyDescent="0.15">
      <c r="A14" s="146"/>
      <c r="B14" s="147"/>
      <c r="C14" s="148"/>
      <c r="D14" s="149">
        <v>60508</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0.89</v>
      </c>
      <c r="C19" s="156">
        <f>ROUND(VALUE(SUBSTITUTE(実質収支比率等に係る経年分析!G$48,"▲","-")),2)</f>
        <v>2.97</v>
      </c>
      <c r="D19" s="156">
        <f>ROUND(VALUE(SUBSTITUTE(実質収支比率等に係る経年分析!H$48,"▲","-")),2)</f>
        <v>0.79</v>
      </c>
      <c r="E19" s="156">
        <f>ROUND(VALUE(SUBSTITUTE(実質収支比率等に係る経年分析!I$48,"▲","-")),2)</f>
        <v>2.5</v>
      </c>
      <c r="F19" s="156">
        <f>ROUND(VALUE(SUBSTITUTE(実質収支比率等に係る経年分析!J$48,"▲","-")),2)</f>
        <v>2.31</v>
      </c>
    </row>
    <row r="20" spans="1:11" x14ac:dyDescent="0.15">
      <c r="A20" s="156" t="s">
        <v>53</v>
      </c>
      <c r="B20" s="156">
        <f>ROUND(VALUE(SUBSTITUTE(実質収支比率等に係る経年分析!F$47,"▲","-")),2)</f>
        <v>14.81</v>
      </c>
      <c r="C20" s="156">
        <f>ROUND(VALUE(SUBSTITUTE(実質収支比率等に係る経年分析!G$47,"▲","-")),2)</f>
        <v>20.68</v>
      </c>
      <c r="D20" s="156">
        <f>ROUND(VALUE(SUBSTITUTE(実質収支比率等に係る経年分析!H$47,"▲","-")),2)</f>
        <v>19.48</v>
      </c>
      <c r="E20" s="156">
        <f>ROUND(VALUE(SUBSTITUTE(実質収支比率等に係る経年分析!I$47,"▲","-")),2)</f>
        <v>14.46</v>
      </c>
      <c r="F20" s="156">
        <f>ROUND(VALUE(SUBSTITUTE(実質収支比率等に係る経年分析!J$47,"▲","-")),2)</f>
        <v>13.23</v>
      </c>
    </row>
    <row r="21" spans="1:11" x14ac:dyDescent="0.15">
      <c r="A21" s="156" t="s">
        <v>54</v>
      </c>
      <c r="B21" s="156">
        <f>IF(ISNUMBER(VALUE(SUBSTITUTE(実質収支比率等に係る経年分析!F$49,"▲","-"))),ROUND(VALUE(SUBSTITUTE(実質収支比率等に係る経年分析!F$49,"▲","-")),2),NA())</f>
        <v>0.36</v>
      </c>
      <c r="C21" s="156">
        <f>IF(ISNUMBER(VALUE(SUBSTITUTE(実質収支比率等に係る経年分析!G$49,"▲","-"))),ROUND(VALUE(SUBSTITUTE(実質収支比率等に係る経年分析!G$49,"▲","-")),2),NA())</f>
        <v>8.66</v>
      </c>
      <c r="D21" s="156">
        <f>IF(ISNUMBER(VALUE(SUBSTITUTE(実質収支比率等に係る経年分析!H$49,"▲","-"))),ROUND(VALUE(SUBSTITUTE(実質収支比率等に係る経年分析!H$49,"▲","-")),2),NA())</f>
        <v>-3.67</v>
      </c>
      <c r="E21" s="156">
        <f>IF(ISNUMBER(VALUE(SUBSTITUTE(実質収支比率等に係る経年分析!I$49,"▲","-"))),ROUND(VALUE(SUBSTITUTE(実質収支比率等に係る経年分析!I$49,"▲","-")),2),NA())</f>
        <v>-3.17</v>
      </c>
      <c r="F21" s="156">
        <f>IF(ISNUMBER(VALUE(SUBSTITUTE(実質収支比率等に係る経年分析!J$49,"▲","-"))),ROUND(VALUE(SUBSTITUTE(実質収支比率等に係る経年分析!J$49,"▲","-")),2),NA())</f>
        <v>-1.05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駐車場特別会計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0.78</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2.2200000000000002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2.4900000000000002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2.2400000000000002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4.45</v>
      </c>
    </row>
    <row r="36" spans="1:16" x14ac:dyDescent="0.15">
      <c r="A36" s="157" t="str">
        <f>IF(連結実質赤字比率に係る赤字・黒字の構成分析!C$34="",NA(),連結実質赤字比率に係る赤字・黒字の構成分析!C$34)</f>
        <v>モーターボート競走事業会計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124.27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149.86000000000001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161.96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158.99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4354</v>
      </c>
      <c r="E42" s="158"/>
      <c r="F42" s="158"/>
      <c r="G42" s="158">
        <f>'実質公債費比率（分子）の構造'!L$52</f>
        <v>4341</v>
      </c>
      <c r="H42" s="158"/>
      <c r="I42" s="158"/>
      <c r="J42" s="158">
        <f>'実質公債費比率（分子）の構造'!M$52</f>
        <v>4304</v>
      </c>
      <c r="K42" s="158"/>
      <c r="L42" s="158"/>
      <c r="M42" s="158">
        <f>'実質公債費比率（分子）の構造'!N$52</f>
        <v>4089</v>
      </c>
      <c r="N42" s="158"/>
      <c r="O42" s="158"/>
      <c r="P42" s="158">
        <f>'実質公債費比率（分子）の構造'!O$52</f>
        <v>4041</v>
      </c>
    </row>
    <row r="43" spans="1:16" x14ac:dyDescent="0.15">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v>
      </c>
      <c r="C44" s="158"/>
      <c r="D44" s="158"/>
      <c r="E44" s="158">
        <f>'実質公債費比率（分子）の構造'!L$50</f>
        <v>3</v>
      </c>
      <c r="F44" s="158"/>
      <c r="G44" s="158"/>
      <c r="H44" s="158">
        <f>'実質公債費比率（分子）の構造'!M$50</f>
        <v>3</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65</v>
      </c>
      <c r="C45" s="158"/>
      <c r="D45" s="158"/>
      <c r="E45" s="158">
        <f>'実質公債費比率（分子）の構造'!L$49</f>
        <v>67</v>
      </c>
      <c r="F45" s="158"/>
      <c r="G45" s="158"/>
      <c r="H45" s="158">
        <f>'実質公債費比率（分子）の構造'!M$49</f>
        <v>111</v>
      </c>
      <c r="I45" s="158"/>
      <c r="J45" s="158"/>
      <c r="K45" s="158">
        <f>'実質公債費比率（分子）の構造'!N$49</f>
        <v>52</v>
      </c>
      <c r="L45" s="158"/>
      <c r="M45" s="158"/>
      <c r="N45" s="158">
        <f>'実質公債費比率（分子）の構造'!O$49</f>
        <v>57</v>
      </c>
      <c r="O45" s="158"/>
      <c r="P45" s="158"/>
    </row>
    <row r="46" spans="1:16" x14ac:dyDescent="0.15">
      <c r="A46" s="158" t="s">
        <v>64</v>
      </c>
      <c r="B46" s="158">
        <f>'実質公債費比率（分子）の構造'!K$48</f>
        <v>659</v>
      </c>
      <c r="C46" s="158"/>
      <c r="D46" s="158"/>
      <c r="E46" s="158">
        <f>'実質公債費比率（分子）の構造'!L$48</f>
        <v>676</v>
      </c>
      <c r="F46" s="158"/>
      <c r="G46" s="158"/>
      <c r="H46" s="158">
        <f>'実質公債費比率（分子）の構造'!M$48</f>
        <v>596</v>
      </c>
      <c r="I46" s="158"/>
      <c r="J46" s="158"/>
      <c r="K46" s="158">
        <f>'実質公債費比率（分子）の構造'!N$48</f>
        <v>559</v>
      </c>
      <c r="L46" s="158"/>
      <c r="M46" s="158"/>
      <c r="N46" s="158">
        <f>'実質公債費比率（分子）の構造'!O$48</f>
        <v>872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5769</v>
      </c>
      <c r="C49" s="158"/>
      <c r="D49" s="158"/>
      <c r="E49" s="158">
        <f>'実質公債費比率（分子）の構造'!L$45</f>
        <v>5849</v>
      </c>
      <c r="F49" s="158"/>
      <c r="G49" s="158"/>
      <c r="H49" s="158">
        <f>'実質公債費比率（分子）の構造'!M$45</f>
        <v>5953</v>
      </c>
      <c r="I49" s="158"/>
      <c r="J49" s="158"/>
      <c r="K49" s="158">
        <f>'実質公債費比率（分子）の構造'!N$45</f>
        <v>5887</v>
      </c>
      <c r="L49" s="158"/>
      <c r="M49" s="158"/>
      <c r="N49" s="158">
        <f>'実質公債費比率（分子）の構造'!O$45</f>
        <v>6046</v>
      </c>
      <c r="O49" s="158"/>
      <c r="P49" s="158"/>
    </row>
    <row r="50" spans="1:16" x14ac:dyDescent="0.15">
      <c r="A50" s="158" t="s">
        <v>67</v>
      </c>
      <c r="B50" s="158" t="e">
        <f>NA()</f>
        <v>#N/A</v>
      </c>
      <c r="C50" s="158">
        <f>IF(ISNUMBER('実質公債費比率（分子）の構造'!K$53),'実質公債費比率（分子）の構造'!K$53,NA())</f>
        <v>2142</v>
      </c>
      <c r="D50" s="158" t="e">
        <f>NA()</f>
        <v>#N/A</v>
      </c>
      <c r="E50" s="158" t="e">
        <f>NA()</f>
        <v>#N/A</v>
      </c>
      <c r="F50" s="158">
        <f>IF(ISNUMBER('実質公債費比率（分子）の構造'!L$53),'実質公債費比率（分子）の構造'!L$53,NA())</f>
        <v>2254</v>
      </c>
      <c r="G50" s="158" t="e">
        <f>NA()</f>
        <v>#N/A</v>
      </c>
      <c r="H50" s="158" t="e">
        <f>NA()</f>
        <v>#N/A</v>
      </c>
      <c r="I50" s="158">
        <f>IF(ISNUMBER('実質公債費比率（分子）の構造'!M$53),'実質公債費比率（分子）の構造'!M$53,NA())</f>
        <v>2359</v>
      </c>
      <c r="J50" s="158" t="e">
        <f>NA()</f>
        <v>#N/A</v>
      </c>
      <c r="K50" s="158" t="e">
        <f>NA()</f>
        <v>#N/A</v>
      </c>
      <c r="L50" s="158">
        <f>IF(ISNUMBER('実質公債費比率（分子）の構造'!N$53),'実質公債費比率（分子）の構造'!N$53,NA())</f>
        <v>2409</v>
      </c>
      <c r="M50" s="158" t="e">
        <f>NA()</f>
        <v>#N/A</v>
      </c>
      <c r="N50" s="158" t="e">
        <f>NA()</f>
        <v>#N/A</v>
      </c>
      <c r="O50" s="158">
        <f>IF(ISNUMBER('実質公債費比率（分子）の構造'!O$53),'実質公債費比率（分子）の構造'!O$53,NA())</f>
        <v>2934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45945</v>
      </c>
      <c r="E56" s="157"/>
      <c r="F56" s="157"/>
      <c r="G56" s="157">
        <f>'将来負担比率（分子）の構造'!J$52</f>
        <v>44786</v>
      </c>
      <c r="H56" s="157"/>
      <c r="I56" s="157"/>
      <c r="J56" s="157">
        <f>'将来負担比率（分子）の構造'!K$52</f>
        <v>42514</v>
      </c>
      <c r="K56" s="157"/>
      <c r="L56" s="157"/>
      <c r="M56" s="157">
        <f>'将来負担比率（分子）の構造'!L$52</f>
        <v>41306</v>
      </c>
      <c r="N56" s="157"/>
      <c r="O56" s="157"/>
      <c r="P56" s="157">
        <f>'将来負担比率（分子）の構造'!M$52</f>
        <v>40747</v>
      </c>
    </row>
    <row r="57" spans="1:16" x14ac:dyDescent="0.15">
      <c r="A57" s="157" t="s">
        <v>42</v>
      </c>
      <c r="B57" s="157"/>
      <c r="C57" s="157"/>
      <c r="D57" s="157">
        <f>'将来負担比率（分子）の構造'!I$51</f>
        <v>779</v>
      </c>
      <c r="E57" s="157"/>
      <c r="F57" s="157"/>
      <c r="G57" s="157">
        <f>'将来負担比率（分子）の構造'!J$51</f>
        <v>1133</v>
      </c>
      <c r="H57" s="157"/>
      <c r="I57" s="157"/>
      <c r="J57" s="157">
        <f>'将来負担比率（分子）の構造'!K$51</f>
        <v>1350</v>
      </c>
      <c r="K57" s="157"/>
      <c r="L57" s="157"/>
      <c r="M57" s="157">
        <f>'将来負担比率（分子）の構造'!L$51</f>
        <v>1340</v>
      </c>
      <c r="N57" s="157"/>
      <c r="O57" s="157"/>
      <c r="P57" s="157">
        <f>'将来負担比率（分子）の構造'!M$51</f>
        <v>1616</v>
      </c>
    </row>
    <row r="58" spans="1:16" x14ac:dyDescent="0.15">
      <c r="A58" s="157" t="s">
        <v>41</v>
      </c>
      <c r="B58" s="157"/>
      <c r="C58" s="157"/>
      <c r="D58" s="157">
        <f>'将来負担比率（分子）の構造'!I$50</f>
        <v>21236</v>
      </c>
      <c r="E58" s="157"/>
      <c r="F58" s="157"/>
      <c r="G58" s="157">
        <f>'将来負担比率（分子）の構造'!J$50</f>
        <v>22554</v>
      </c>
      <c r="H58" s="157"/>
      <c r="I58" s="157"/>
      <c r="J58" s="157">
        <f>'将来負担比率（分子）の構造'!K$50</f>
        <v>29627</v>
      </c>
      <c r="K58" s="157"/>
      <c r="L58" s="157"/>
      <c r="M58" s="157">
        <f>'将来負担比率（分子）の構造'!L$50</f>
        <v>34173</v>
      </c>
      <c r="N58" s="157"/>
      <c r="O58" s="157"/>
      <c r="P58" s="157">
        <f>'将来負担比率（分子）の構造'!M$50</f>
        <v>35157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5963</v>
      </c>
      <c r="C62" s="157"/>
      <c r="D62" s="157"/>
      <c r="E62" s="157">
        <f>'将来負担比率（分子）の構造'!J$45</f>
        <v>5863</v>
      </c>
      <c r="F62" s="157"/>
      <c r="G62" s="157"/>
      <c r="H62" s="157">
        <f>'将来負担比率（分子）の構造'!K$45</f>
        <v>5807</v>
      </c>
      <c r="I62" s="157"/>
      <c r="J62" s="157"/>
      <c r="K62" s="157">
        <f>'将来負担比率（分子）の構造'!L$45</f>
        <v>6077</v>
      </c>
      <c r="L62" s="157"/>
      <c r="M62" s="157"/>
      <c r="N62" s="157">
        <f>'将来負担比率（分子）の構造'!M$45</f>
        <v>6197</v>
      </c>
      <c r="O62" s="157"/>
      <c r="P62" s="157"/>
    </row>
    <row r="63" spans="1:16" x14ac:dyDescent="0.15">
      <c r="A63" s="157" t="s">
        <v>34</v>
      </c>
      <c r="B63" s="157">
        <f>'将来負担比率（分子）の構造'!I$44</f>
        <v>599</v>
      </c>
      <c r="C63" s="157"/>
      <c r="D63" s="157"/>
      <c r="E63" s="157">
        <f>'将来負担比率（分子）の構造'!J$44</f>
        <v>557</v>
      </c>
      <c r="F63" s="157"/>
      <c r="G63" s="157"/>
      <c r="H63" s="157">
        <f>'将来負担比率（分子）の構造'!K$44</f>
        <v>616</v>
      </c>
      <c r="I63" s="157"/>
      <c r="J63" s="157"/>
      <c r="K63" s="157">
        <f>'将来負担比率（分子）の構造'!L$44</f>
        <v>517</v>
      </c>
      <c r="L63" s="157"/>
      <c r="M63" s="157"/>
      <c r="N63" s="157">
        <f>'将来負担比率（分子）の構造'!M$44</f>
        <v>418</v>
      </c>
      <c r="O63" s="157"/>
      <c r="P63" s="157"/>
    </row>
    <row r="64" spans="1:16" x14ac:dyDescent="0.15">
      <c r="A64" s="157" t="s">
        <v>33</v>
      </c>
      <c r="B64" s="157">
        <f>'将来負担比率（分子）の構造'!I$43</f>
        <v>7128</v>
      </c>
      <c r="C64" s="157"/>
      <c r="D64" s="157"/>
      <c r="E64" s="157">
        <f>'将来負担比率（分子）の構造'!J$43</f>
        <v>8667</v>
      </c>
      <c r="F64" s="157"/>
      <c r="G64" s="157"/>
      <c r="H64" s="157">
        <f>'将来負担比率（分子）の構造'!K$43</f>
        <v>9286</v>
      </c>
      <c r="I64" s="157"/>
      <c r="J64" s="157"/>
      <c r="K64" s="157">
        <f>'将来負担比率（分子）の構造'!L$43</f>
        <v>9232</v>
      </c>
      <c r="L64" s="157"/>
      <c r="M64" s="157"/>
      <c r="N64" s="157">
        <f>'将来負担比率（分子）の構造'!M$43</f>
        <v>11430</v>
      </c>
      <c r="O64" s="157"/>
      <c r="P64" s="157"/>
    </row>
    <row r="65" spans="1:16" x14ac:dyDescent="0.15">
      <c r="A65" s="157" t="s">
        <v>32</v>
      </c>
      <c r="B65" s="157">
        <f>'将来負担比率（分子）の構造'!I$42</f>
        <v>964</v>
      </c>
      <c r="C65" s="157"/>
      <c r="D65" s="157"/>
      <c r="E65" s="157">
        <f>'将来負担比率（分子）の構造'!J$42</f>
        <v>826</v>
      </c>
      <c r="F65" s="157"/>
      <c r="G65" s="157"/>
      <c r="H65" s="157">
        <f>'将来負担比率（分子）の構造'!K$42</f>
        <v>514</v>
      </c>
      <c r="I65" s="157"/>
      <c r="J65" s="157"/>
      <c r="K65" s="157">
        <f>'将来負担比率（分子）の構造'!L$42</f>
        <v>437</v>
      </c>
      <c r="L65" s="157"/>
      <c r="M65" s="157"/>
      <c r="N65" s="157">
        <f>'将来負担比率（分子）の構造'!M$42</f>
        <v>424</v>
      </c>
      <c r="O65" s="157"/>
      <c r="P65" s="157"/>
    </row>
    <row r="66" spans="1:16" x14ac:dyDescent="0.15">
      <c r="A66" s="157" t="s">
        <v>31</v>
      </c>
      <c r="B66" s="157">
        <f>'将来負担比率（分子）の構造'!I$41</f>
        <v>58841</v>
      </c>
      <c r="C66" s="157"/>
      <c r="D66" s="157"/>
      <c r="E66" s="157">
        <f>'将来負担比率（分子）の構造'!J$41</f>
        <v>58057</v>
      </c>
      <c r="F66" s="157"/>
      <c r="G66" s="157"/>
      <c r="H66" s="157">
        <f>'将来負担比率（分子）の構造'!K$41</f>
        <v>57194</v>
      </c>
      <c r="I66" s="157"/>
      <c r="J66" s="157"/>
      <c r="K66" s="157">
        <f>'将来負担比率（分子）の構造'!L$41</f>
        <v>57169</v>
      </c>
      <c r="L66" s="157"/>
      <c r="M66" s="157"/>
      <c r="N66" s="157">
        <f>'将来負担比率（分子）の構造'!M$41</f>
        <v>59327</v>
      </c>
      <c r="O66" s="157"/>
      <c r="P66" s="157"/>
    </row>
    <row r="67" spans="1:16" x14ac:dyDescent="0.15">
      <c r="A67" s="157" t="s">
        <v>71</v>
      </c>
      <c r="B67" s="157" t="e">
        <f>NA()</f>
        <v>#N/A</v>
      </c>
      <c r="C67" s="157">
        <f>IF(ISNUMBER('将来負担比率（分子）の構造'!I$53), IF('将来負担比率（分子）の構造'!I$53 &lt; 0, 0, '将来負担比率（分子）の構造'!I$53), NA())</f>
        <v>5535</v>
      </c>
      <c r="D67" s="157" t="e">
        <f>NA()</f>
        <v>#N/A</v>
      </c>
      <c r="E67" s="157" t="e">
        <f>NA()</f>
        <v>#N/A</v>
      </c>
      <c r="F67" s="157">
        <f>IF(ISNUMBER('将来負担比率（分子）の構造'!J$53), IF('将来負担比率（分子）の構造'!J$53 &lt; 0, 0, '将来負担比率（分子）の構造'!J$53), NA())</f>
        <v>5499</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275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5242</v>
      </c>
      <c r="C72" s="161">
        <f>基金残高に係る経年分析!G55</f>
        <v>3919</v>
      </c>
      <c r="D72" s="161">
        <f>基金残高に係る経年分析!H55</f>
        <v>3665</v>
      </c>
    </row>
    <row r="73" spans="1:16" x14ac:dyDescent="0.15">
      <c r="A73" s="160" t="s">
        <v>74</v>
      </c>
      <c r="B73" s="161">
        <f>基金残高に係る経年分析!F56</f>
        <v>543</v>
      </c>
      <c r="C73" s="161">
        <f>基金残高に係る経年分析!G56</f>
        <v>673</v>
      </c>
      <c r="D73" s="161">
        <f>基金残高に係る経年分析!H56</f>
        <v>765</v>
      </c>
    </row>
    <row r="74" spans="1:16" x14ac:dyDescent="0.15">
      <c r="A74" s="160" t="s">
        <v>75</v>
      </c>
      <c r="B74" s="161">
        <f>基金残高に係る経年分析!F57</f>
        <v>23749</v>
      </c>
      <c r="C74" s="161">
        <f>基金残高に係る経年分析!G57</f>
        <v>29329</v>
      </c>
      <c r="D74" s="161">
        <f>基金残高に係る経年分析!H57</f>
        <v>29926</v>
      </c>
    </row>
  </sheetData>
  <sheetProtection algorithmName="SHA-512" hashValue="IV3mdTUsh8V33Q4I9cLkZavL/iBkO6m/HOTcXJdYyT2ODH+bLAYjBuauo3jUWsQVSa42xx+6zdc1joUHPZF4DQ==" saltValue="RzIKfqT1e0yZq2+k1NDay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14291257</v>
      </c>
      <c r="S5" s="600"/>
      <c r="T5" s="600"/>
      <c r="U5" s="600"/>
      <c r="V5" s="600"/>
      <c r="W5" s="600"/>
      <c r="X5" s="600"/>
      <c r="Y5" s="601"/>
      <c r="Z5" s="602">
        <v>19.2</v>
      </c>
      <c r="AA5" s="602"/>
      <c r="AB5" s="602"/>
      <c r="AC5" s="602"/>
      <c r="AD5" s="603">
        <v>14291257</v>
      </c>
      <c r="AE5" s="603"/>
      <c r="AF5" s="603"/>
      <c r="AG5" s="603"/>
      <c r="AH5" s="603"/>
      <c r="AI5" s="603"/>
      <c r="AJ5" s="603"/>
      <c r="AK5" s="603"/>
      <c r="AL5" s="604">
        <v>49.9</v>
      </c>
      <c r="AM5" s="605"/>
      <c r="AN5" s="605"/>
      <c r="AO5" s="606"/>
      <c r="AP5" s="596" t="s">
        <v>216</v>
      </c>
      <c r="AQ5" s="597"/>
      <c r="AR5" s="597"/>
      <c r="AS5" s="597"/>
      <c r="AT5" s="597"/>
      <c r="AU5" s="597"/>
      <c r="AV5" s="597"/>
      <c r="AW5" s="597"/>
      <c r="AX5" s="597"/>
      <c r="AY5" s="597"/>
      <c r="AZ5" s="597"/>
      <c r="BA5" s="597"/>
      <c r="BB5" s="597"/>
      <c r="BC5" s="597"/>
      <c r="BD5" s="597"/>
      <c r="BE5" s="597"/>
      <c r="BF5" s="598"/>
      <c r="BG5" s="610">
        <v>14268452</v>
      </c>
      <c r="BH5" s="611"/>
      <c r="BI5" s="611"/>
      <c r="BJ5" s="611"/>
      <c r="BK5" s="611"/>
      <c r="BL5" s="611"/>
      <c r="BM5" s="611"/>
      <c r="BN5" s="612"/>
      <c r="BO5" s="613">
        <v>99.8</v>
      </c>
      <c r="BP5" s="613"/>
      <c r="BQ5" s="613"/>
      <c r="BR5" s="613"/>
      <c r="BS5" s="614">
        <v>272361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300794</v>
      </c>
      <c r="S6" s="611"/>
      <c r="T6" s="611"/>
      <c r="U6" s="611"/>
      <c r="V6" s="611"/>
      <c r="W6" s="611"/>
      <c r="X6" s="611"/>
      <c r="Y6" s="612"/>
      <c r="Z6" s="613">
        <v>0.4</v>
      </c>
      <c r="AA6" s="613"/>
      <c r="AB6" s="613"/>
      <c r="AC6" s="613"/>
      <c r="AD6" s="614">
        <v>300794</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14268452</v>
      </c>
      <c r="BH6" s="611"/>
      <c r="BI6" s="611"/>
      <c r="BJ6" s="611"/>
      <c r="BK6" s="611"/>
      <c r="BL6" s="611"/>
      <c r="BM6" s="611"/>
      <c r="BN6" s="612"/>
      <c r="BO6" s="613">
        <v>99.8</v>
      </c>
      <c r="BP6" s="613"/>
      <c r="BQ6" s="613"/>
      <c r="BR6" s="613"/>
      <c r="BS6" s="614">
        <v>272361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320411</v>
      </c>
      <c r="CS6" s="611"/>
      <c r="CT6" s="611"/>
      <c r="CU6" s="611"/>
      <c r="CV6" s="611"/>
      <c r="CW6" s="611"/>
      <c r="CX6" s="611"/>
      <c r="CY6" s="612"/>
      <c r="CZ6" s="604">
        <v>0.4</v>
      </c>
      <c r="DA6" s="605"/>
      <c r="DB6" s="605"/>
      <c r="DC6" s="621"/>
      <c r="DD6" s="619" t="s">
        <v>121</v>
      </c>
      <c r="DE6" s="611"/>
      <c r="DF6" s="611"/>
      <c r="DG6" s="611"/>
      <c r="DH6" s="611"/>
      <c r="DI6" s="611"/>
      <c r="DJ6" s="611"/>
      <c r="DK6" s="611"/>
      <c r="DL6" s="611"/>
      <c r="DM6" s="611"/>
      <c r="DN6" s="611"/>
      <c r="DO6" s="611"/>
      <c r="DP6" s="612"/>
      <c r="DQ6" s="619">
        <v>319731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12892</v>
      </c>
      <c r="S7" s="611"/>
      <c r="T7" s="611"/>
      <c r="U7" s="611"/>
      <c r="V7" s="611"/>
      <c r="W7" s="611"/>
      <c r="X7" s="611"/>
      <c r="Y7" s="612"/>
      <c r="Z7" s="613">
        <v>0</v>
      </c>
      <c r="AA7" s="613"/>
      <c r="AB7" s="613"/>
      <c r="AC7" s="613"/>
      <c r="AD7" s="614">
        <v>12892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6548950</v>
      </c>
      <c r="BH7" s="611"/>
      <c r="BI7" s="611"/>
      <c r="BJ7" s="611"/>
      <c r="BK7" s="611"/>
      <c r="BL7" s="611"/>
      <c r="BM7" s="611"/>
      <c r="BN7" s="612"/>
      <c r="BO7" s="613">
        <v>45.8</v>
      </c>
      <c r="BP7" s="613"/>
      <c r="BQ7" s="613"/>
      <c r="BR7" s="613"/>
      <c r="BS7" s="614">
        <v>272361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11955428</v>
      </c>
      <c r="CS7" s="611"/>
      <c r="CT7" s="611"/>
      <c r="CU7" s="611"/>
      <c r="CV7" s="611"/>
      <c r="CW7" s="611"/>
      <c r="CX7" s="611"/>
      <c r="CY7" s="612"/>
      <c r="CZ7" s="613">
        <v>16.7</v>
      </c>
      <c r="DA7" s="613"/>
      <c r="DB7" s="613"/>
      <c r="DC7" s="613"/>
      <c r="DD7" s="619">
        <v>3646572</v>
      </c>
      <c r="DE7" s="611"/>
      <c r="DF7" s="611"/>
      <c r="DG7" s="611"/>
      <c r="DH7" s="611"/>
      <c r="DI7" s="611"/>
      <c r="DJ7" s="611"/>
      <c r="DK7" s="611"/>
      <c r="DL7" s="611"/>
      <c r="DM7" s="611"/>
      <c r="DN7" s="611"/>
      <c r="DO7" s="611"/>
      <c r="DP7" s="612"/>
      <c r="DQ7" s="619">
        <v>7579162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170844</v>
      </c>
      <c r="S8" s="611"/>
      <c r="T8" s="611"/>
      <c r="U8" s="611"/>
      <c r="V8" s="611"/>
      <c r="W8" s="611"/>
      <c r="X8" s="611"/>
      <c r="Y8" s="612"/>
      <c r="Z8" s="613">
        <v>0.2</v>
      </c>
      <c r="AA8" s="613"/>
      <c r="AB8" s="613"/>
      <c r="AC8" s="613"/>
      <c r="AD8" s="614">
        <v>170844</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177933</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22251027</v>
      </c>
      <c r="CS8" s="611"/>
      <c r="CT8" s="611"/>
      <c r="CU8" s="611"/>
      <c r="CV8" s="611"/>
      <c r="CW8" s="611"/>
      <c r="CX8" s="611"/>
      <c r="CY8" s="612"/>
      <c r="CZ8" s="613">
        <v>31.1</v>
      </c>
      <c r="DA8" s="613"/>
      <c r="DB8" s="613"/>
      <c r="DC8" s="613"/>
      <c r="DD8" s="619">
        <v>513291</v>
      </c>
      <c r="DE8" s="611"/>
      <c r="DF8" s="611"/>
      <c r="DG8" s="611"/>
      <c r="DH8" s="611"/>
      <c r="DI8" s="611"/>
      <c r="DJ8" s="611"/>
      <c r="DK8" s="611"/>
      <c r="DL8" s="611"/>
      <c r="DM8" s="611"/>
      <c r="DN8" s="611"/>
      <c r="DO8" s="611"/>
      <c r="DP8" s="612"/>
      <c r="DQ8" s="619">
        <v>12164941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222617</v>
      </c>
      <c r="S9" s="611"/>
      <c r="T9" s="611"/>
      <c r="U9" s="611"/>
      <c r="V9" s="611"/>
      <c r="W9" s="611"/>
      <c r="X9" s="611"/>
      <c r="Y9" s="612"/>
      <c r="Z9" s="613">
        <v>0.3</v>
      </c>
      <c r="AA9" s="613"/>
      <c r="AB9" s="613"/>
      <c r="AC9" s="613"/>
      <c r="AD9" s="614">
        <v>222617</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5101182</v>
      </c>
      <c r="BH9" s="611"/>
      <c r="BI9" s="611"/>
      <c r="BJ9" s="611"/>
      <c r="BK9" s="611"/>
      <c r="BL9" s="611"/>
      <c r="BM9" s="611"/>
      <c r="BN9" s="612"/>
      <c r="BO9" s="613">
        <v>35.700000000000003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4289605</v>
      </c>
      <c r="CS9" s="611"/>
      <c r="CT9" s="611"/>
      <c r="CU9" s="611"/>
      <c r="CV9" s="611"/>
      <c r="CW9" s="611"/>
      <c r="CX9" s="611"/>
      <c r="CY9" s="612"/>
      <c r="CZ9" s="613">
        <v>6</v>
      </c>
      <c r="DA9" s="613"/>
      <c r="DB9" s="613"/>
      <c r="DC9" s="613"/>
      <c r="DD9" s="619">
        <v>357512</v>
      </c>
      <c r="DE9" s="611"/>
      <c r="DF9" s="611"/>
      <c r="DG9" s="611"/>
      <c r="DH9" s="611"/>
      <c r="DI9" s="611"/>
      <c r="DJ9" s="611"/>
      <c r="DK9" s="611"/>
      <c r="DL9" s="611"/>
      <c r="DM9" s="611"/>
      <c r="DN9" s="611"/>
      <c r="DO9" s="611"/>
      <c r="DP9" s="612"/>
      <c r="DQ9" s="619">
        <v>2980447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320371</v>
      </c>
      <c r="BH10" s="611"/>
      <c r="BI10" s="611"/>
      <c r="BJ10" s="611"/>
      <c r="BK10" s="611"/>
      <c r="BL10" s="611"/>
      <c r="BM10" s="611"/>
      <c r="BN10" s="612"/>
      <c r="BO10" s="613">
        <v>2.2000000000000002</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129320</v>
      </c>
      <c r="CS10" s="611"/>
      <c r="CT10" s="611"/>
      <c r="CU10" s="611"/>
      <c r="CV10" s="611"/>
      <c r="CW10" s="611"/>
      <c r="CX10" s="611"/>
      <c r="CY10" s="612"/>
      <c r="CZ10" s="613">
        <v>0.2</v>
      </c>
      <c r="DA10" s="613"/>
      <c r="DB10" s="613"/>
      <c r="DC10" s="613"/>
      <c r="DD10" s="619" t="s">
        <v>121</v>
      </c>
      <c r="DE10" s="611"/>
      <c r="DF10" s="611"/>
      <c r="DG10" s="611"/>
      <c r="DH10" s="611"/>
      <c r="DI10" s="611"/>
      <c r="DJ10" s="611"/>
      <c r="DK10" s="611"/>
      <c r="DL10" s="611"/>
      <c r="DM10" s="611"/>
      <c r="DN10" s="611"/>
      <c r="DO10" s="611"/>
      <c r="DP10" s="612"/>
      <c r="DQ10" s="619">
        <v>4320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2812781</v>
      </c>
      <c r="S11" s="611"/>
      <c r="T11" s="611"/>
      <c r="U11" s="611"/>
      <c r="V11" s="611"/>
      <c r="W11" s="611"/>
      <c r="X11" s="611"/>
      <c r="Y11" s="612"/>
      <c r="Z11" s="615">
        <v>3.8</v>
      </c>
      <c r="AA11" s="616"/>
      <c r="AB11" s="616"/>
      <c r="AC11" s="622"/>
      <c r="AD11" s="619">
        <v>2812781</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949464</v>
      </c>
      <c r="BH11" s="611"/>
      <c r="BI11" s="611"/>
      <c r="BJ11" s="611"/>
      <c r="BK11" s="611"/>
      <c r="BL11" s="611"/>
      <c r="BM11" s="611"/>
      <c r="BN11" s="612"/>
      <c r="BO11" s="613">
        <v>6.6</v>
      </c>
      <c r="BP11" s="613"/>
      <c r="BQ11" s="613"/>
      <c r="BR11" s="613"/>
      <c r="BS11" s="614">
        <v>272361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949959</v>
      </c>
      <c r="CS11" s="611"/>
      <c r="CT11" s="611"/>
      <c r="CU11" s="611"/>
      <c r="CV11" s="611"/>
      <c r="CW11" s="611"/>
      <c r="CX11" s="611"/>
      <c r="CY11" s="612"/>
      <c r="CZ11" s="613">
        <v>1.3</v>
      </c>
      <c r="DA11" s="613"/>
      <c r="DB11" s="613"/>
      <c r="DC11" s="613"/>
      <c r="DD11" s="619">
        <v>411425</v>
      </c>
      <c r="DE11" s="611"/>
      <c r="DF11" s="611"/>
      <c r="DG11" s="611"/>
      <c r="DH11" s="611"/>
      <c r="DI11" s="611"/>
      <c r="DJ11" s="611"/>
      <c r="DK11" s="611"/>
      <c r="DL11" s="611"/>
      <c r="DM11" s="611"/>
      <c r="DN11" s="611"/>
      <c r="DO11" s="611"/>
      <c r="DP11" s="612"/>
      <c r="DQ11" s="619">
        <v>616982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7356</v>
      </c>
      <c r="S12" s="611"/>
      <c r="T12" s="611"/>
      <c r="U12" s="611"/>
      <c r="V12" s="611"/>
      <c r="W12" s="611"/>
      <c r="X12" s="611"/>
      <c r="Y12" s="612"/>
      <c r="Z12" s="613">
        <v>0</v>
      </c>
      <c r="AA12" s="613"/>
      <c r="AB12" s="613"/>
      <c r="AC12" s="613"/>
      <c r="AD12" s="614">
        <v>7356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6400599</v>
      </c>
      <c r="BH12" s="611"/>
      <c r="BI12" s="611"/>
      <c r="BJ12" s="611"/>
      <c r="BK12" s="611"/>
      <c r="BL12" s="611"/>
      <c r="BM12" s="611"/>
      <c r="BN12" s="612"/>
      <c r="BO12" s="613">
        <v>44.8</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455941</v>
      </c>
      <c r="CS12" s="611"/>
      <c r="CT12" s="611"/>
      <c r="CU12" s="611"/>
      <c r="CV12" s="611"/>
      <c r="CW12" s="611"/>
      <c r="CX12" s="611"/>
      <c r="CY12" s="612"/>
      <c r="CZ12" s="613">
        <v>0.6</v>
      </c>
      <c r="DA12" s="613"/>
      <c r="DB12" s="613"/>
      <c r="DC12" s="613"/>
      <c r="DD12" s="619">
        <v>142</v>
      </c>
      <c r="DE12" s="611"/>
      <c r="DF12" s="611"/>
      <c r="DG12" s="611"/>
      <c r="DH12" s="611"/>
      <c r="DI12" s="611"/>
      <c r="DJ12" s="611"/>
      <c r="DK12" s="611"/>
      <c r="DL12" s="611"/>
      <c r="DM12" s="611"/>
      <c r="DN12" s="611"/>
      <c r="DO12" s="611"/>
      <c r="DP12" s="612"/>
      <c r="DQ12" s="619">
        <v>249060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6390114</v>
      </c>
      <c r="BH13" s="611"/>
      <c r="BI13" s="611"/>
      <c r="BJ13" s="611"/>
      <c r="BK13" s="611"/>
      <c r="BL13" s="611"/>
      <c r="BM13" s="611"/>
      <c r="BN13" s="612"/>
      <c r="BO13" s="613">
        <v>44.7</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4308329</v>
      </c>
      <c r="CS13" s="611"/>
      <c r="CT13" s="611"/>
      <c r="CU13" s="611"/>
      <c r="CV13" s="611"/>
      <c r="CW13" s="611"/>
      <c r="CX13" s="611"/>
      <c r="CY13" s="612"/>
      <c r="CZ13" s="613">
        <v>6</v>
      </c>
      <c r="DA13" s="613"/>
      <c r="DB13" s="613"/>
      <c r="DC13" s="613"/>
      <c r="DD13" s="619">
        <v>2351992</v>
      </c>
      <c r="DE13" s="611"/>
      <c r="DF13" s="611"/>
      <c r="DG13" s="611"/>
      <c r="DH13" s="611"/>
      <c r="DI13" s="611"/>
      <c r="DJ13" s="611"/>
      <c r="DK13" s="611"/>
      <c r="DL13" s="611"/>
      <c r="DM13" s="611"/>
      <c r="DN13" s="611"/>
      <c r="DO13" s="611"/>
      <c r="DP13" s="612"/>
      <c r="DQ13" s="619">
        <v>2376499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476918</v>
      </c>
      <c r="BH14" s="611"/>
      <c r="BI14" s="611"/>
      <c r="BJ14" s="611"/>
      <c r="BK14" s="611"/>
      <c r="BL14" s="611"/>
      <c r="BM14" s="611"/>
      <c r="BN14" s="612"/>
      <c r="BO14" s="613">
        <v>3.3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1796043</v>
      </c>
      <c r="CS14" s="611"/>
      <c r="CT14" s="611"/>
      <c r="CU14" s="611"/>
      <c r="CV14" s="611"/>
      <c r="CW14" s="611"/>
      <c r="CX14" s="611"/>
      <c r="CY14" s="612"/>
      <c r="CZ14" s="613">
        <v>2.5</v>
      </c>
      <c r="DA14" s="613"/>
      <c r="DB14" s="613"/>
      <c r="DC14" s="613"/>
      <c r="DD14" s="619">
        <v>494427</v>
      </c>
      <c r="DE14" s="611"/>
      <c r="DF14" s="611"/>
      <c r="DG14" s="611"/>
      <c r="DH14" s="611"/>
      <c r="DI14" s="611"/>
      <c r="DJ14" s="611"/>
      <c r="DK14" s="611"/>
      <c r="DL14" s="611"/>
      <c r="DM14" s="611"/>
      <c r="DN14" s="611"/>
      <c r="DO14" s="611"/>
      <c r="DP14" s="612"/>
      <c r="DQ14" s="619">
        <v>1207578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43412</v>
      </c>
      <c r="S15" s="611"/>
      <c r="T15" s="611"/>
      <c r="U15" s="611"/>
      <c r="V15" s="611"/>
      <c r="W15" s="611"/>
      <c r="X15" s="611"/>
      <c r="Y15" s="612"/>
      <c r="Z15" s="613">
        <v>0.1</v>
      </c>
      <c r="AA15" s="613"/>
      <c r="AB15" s="613"/>
      <c r="AC15" s="613"/>
      <c r="AD15" s="614">
        <v>43412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841985</v>
      </c>
      <c r="BH15" s="611"/>
      <c r="BI15" s="611"/>
      <c r="BJ15" s="611"/>
      <c r="BK15" s="611"/>
      <c r="BL15" s="611"/>
      <c r="BM15" s="611"/>
      <c r="BN15" s="612"/>
      <c r="BO15" s="613">
        <v>5.9</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18996297</v>
      </c>
      <c r="CS15" s="611"/>
      <c r="CT15" s="611"/>
      <c r="CU15" s="611"/>
      <c r="CV15" s="611"/>
      <c r="CW15" s="611"/>
      <c r="CX15" s="611"/>
      <c r="CY15" s="612"/>
      <c r="CZ15" s="613">
        <v>26.6</v>
      </c>
      <c r="DA15" s="613"/>
      <c r="DB15" s="613"/>
      <c r="DC15" s="613"/>
      <c r="DD15" s="619">
        <v>7006970</v>
      </c>
      <c r="DE15" s="611"/>
      <c r="DF15" s="611"/>
      <c r="DG15" s="611"/>
      <c r="DH15" s="611"/>
      <c r="DI15" s="611"/>
      <c r="DJ15" s="611"/>
      <c r="DK15" s="611"/>
      <c r="DL15" s="611"/>
      <c r="DM15" s="611"/>
      <c r="DN15" s="611"/>
      <c r="DO15" s="611"/>
      <c r="DP15" s="612"/>
      <c r="DQ15" s="619">
        <v>10737585</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246664</v>
      </c>
      <c r="S16" s="611"/>
      <c r="T16" s="611"/>
      <c r="U16" s="611"/>
      <c r="V16" s="611"/>
      <c r="W16" s="611"/>
      <c r="X16" s="611"/>
      <c r="Y16" s="612"/>
      <c r="Z16" s="613">
        <v>0.3</v>
      </c>
      <c r="AA16" s="613"/>
      <c r="AB16" s="613"/>
      <c r="AC16" s="613"/>
      <c r="AD16" s="614">
        <v>246664</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625057</v>
      </c>
      <c r="S17" s="611"/>
      <c r="T17" s="611"/>
      <c r="U17" s="611"/>
      <c r="V17" s="611"/>
      <c r="W17" s="611"/>
      <c r="X17" s="611"/>
      <c r="Y17" s="612"/>
      <c r="Z17" s="613">
        <v>0.8</v>
      </c>
      <c r="AA17" s="613"/>
      <c r="AB17" s="613"/>
      <c r="AC17" s="613"/>
      <c r="AD17" s="614">
        <v>625057</v>
      </c>
      <c r="AE17" s="614"/>
      <c r="AF17" s="614"/>
      <c r="AG17" s="614"/>
      <c r="AH17" s="614"/>
      <c r="AI17" s="614"/>
      <c r="AJ17" s="614"/>
      <c r="AK17" s="614"/>
      <c r="AL17" s="615">
        <v>2.2000000000000002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6046172</v>
      </c>
      <c r="CS17" s="611"/>
      <c r="CT17" s="611"/>
      <c r="CU17" s="611"/>
      <c r="CV17" s="611"/>
      <c r="CW17" s="611"/>
      <c r="CX17" s="611"/>
      <c r="CY17" s="612"/>
      <c r="CZ17" s="613">
        <v>8.5</v>
      </c>
      <c r="DA17" s="613"/>
      <c r="DB17" s="613"/>
      <c r="DC17" s="613"/>
      <c r="DD17" s="619" t="s">
        <v>121</v>
      </c>
      <c r="DE17" s="611"/>
      <c r="DF17" s="611"/>
      <c r="DG17" s="611"/>
      <c r="DH17" s="611"/>
      <c r="DI17" s="611"/>
      <c r="DJ17" s="611"/>
      <c r="DK17" s="611"/>
      <c r="DL17" s="611"/>
      <c r="DM17" s="611"/>
      <c r="DN17" s="611"/>
      <c r="DO17" s="611"/>
      <c r="DP17" s="612"/>
      <c r="DQ17" s="619">
        <v>6006661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121805</v>
      </c>
      <c r="S18" s="611"/>
      <c r="T18" s="611"/>
      <c r="U18" s="611"/>
      <c r="V18" s="611"/>
      <c r="W18" s="611"/>
      <c r="X18" s="611"/>
      <c r="Y18" s="612"/>
      <c r="Z18" s="613">
        <v>0.2</v>
      </c>
      <c r="AA18" s="613"/>
      <c r="AB18" s="613"/>
      <c r="AC18" s="613"/>
      <c r="AD18" s="614">
        <v>121805</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493824</v>
      </c>
      <c r="S19" s="611"/>
      <c r="T19" s="611"/>
      <c r="U19" s="611"/>
      <c r="V19" s="611"/>
      <c r="W19" s="611"/>
      <c r="X19" s="611"/>
      <c r="Y19" s="612"/>
      <c r="Z19" s="613">
        <v>0.7</v>
      </c>
      <c r="AA19" s="613"/>
      <c r="AB19" s="613"/>
      <c r="AC19" s="613"/>
      <c r="AD19" s="614">
        <v>493824</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22805</v>
      </c>
      <c r="BH19" s="611"/>
      <c r="BI19" s="611"/>
      <c r="BJ19" s="611"/>
      <c r="BK19" s="611"/>
      <c r="BL19" s="611"/>
      <c r="BM19" s="611"/>
      <c r="BN19" s="612"/>
      <c r="BO19" s="613">
        <v>0.2</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9428</v>
      </c>
      <c r="S20" s="611"/>
      <c r="T20" s="611"/>
      <c r="U20" s="611"/>
      <c r="V20" s="611"/>
      <c r="W20" s="611"/>
      <c r="X20" s="611"/>
      <c r="Y20" s="612"/>
      <c r="Z20" s="613">
        <v>0</v>
      </c>
      <c r="AA20" s="613"/>
      <c r="AB20" s="613"/>
      <c r="AC20" s="613"/>
      <c r="AD20" s="614">
        <v>9428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22805</v>
      </c>
      <c r="BH20" s="611"/>
      <c r="BI20" s="611"/>
      <c r="BJ20" s="611"/>
      <c r="BK20" s="611"/>
      <c r="BL20" s="611"/>
      <c r="BM20" s="611"/>
      <c r="BN20" s="612"/>
      <c r="BO20" s="613">
        <v>0.2</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71498532</v>
      </c>
      <c r="CS20" s="611"/>
      <c r="CT20" s="611"/>
      <c r="CU20" s="611"/>
      <c r="CV20" s="611"/>
      <c r="CW20" s="611"/>
      <c r="CX20" s="611"/>
      <c r="CY20" s="612"/>
      <c r="CZ20" s="613">
        <v>100</v>
      </c>
      <c r="DA20" s="613"/>
      <c r="DB20" s="613"/>
      <c r="DC20" s="613"/>
      <c r="DD20" s="619">
        <v>14782331</v>
      </c>
      <c r="DE20" s="611"/>
      <c r="DF20" s="611"/>
      <c r="DG20" s="611"/>
      <c r="DH20" s="611"/>
      <c r="DI20" s="611"/>
      <c r="DJ20" s="611"/>
      <c r="DK20" s="611"/>
      <c r="DL20" s="611"/>
      <c r="DM20" s="611"/>
      <c r="DN20" s="611"/>
      <c r="DO20" s="611"/>
      <c r="DP20" s="612"/>
      <c r="DQ20" s="619">
        <v>44242966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9952830</v>
      </c>
      <c r="S21" s="611"/>
      <c r="T21" s="611"/>
      <c r="U21" s="611"/>
      <c r="V21" s="611"/>
      <c r="W21" s="611"/>
      <c r="X21" s="611"/>
      <c r="Y21" s="612"/>
      <c r="Z21" s="613">
        <v>13.3</v>
      </c>
      <c r="AA21" s="613"/>
      <c r="AB21" s="613"/>
      <c r="AC21" s="613"/>
      <c r="AD21" s="614">
        <v>9718619</v>
      </c>
      <c r="AE21" s="614"/>
      <c r="AF21" s="614"/>
      <c r="AG21" s="614"/>
      <c r="AH21" s="614"/>
      <c r="AI21" s="614"/>
      <c r="AJ21" s="614"/>
      <c r="AK21" s="614"/>
      <c r="AL21" s="615">
        <v>33.9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22805</v>
      </c>
      <c r="BH21" s="611"/>
      <c r="BI21" s="611"/>
      <c r="BJ21" s="611"/>
      <c r="BK21" s="611"/>
      <c r="BL21" s="611"/>
      <c r="BM21" s="611"/>
      <c r="BN21" s="612"/>
      <c r="BO21" s="613">
        <v>0.2</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9718619</v>
      </c>
      <c r="S22" s="611"/>
      <c r="T22" s="611"/>
      <c r="U22" s="611"/>
      <c r="V22" s="611"/>
      <c r="W22" s="611"/>
      <c r="X22" s="611"/>
      <c r="Y22" s="612"/>
      <c r="Z22" s="613">
        <v>13</v>
      </c>
      <c r="AA22" s="613"/>
      <c r="AB22" s="613"/>
      <c r="AC22" s="613"/>
      <c r="AD22" s="614">
        <v>9718619</v>
      </c>
      <c r="AE22" s="614"/>
      <c r="AF22" s="614"/>
      <c r="AG22" s="614"/>
      <c r="AH22" s="614"/>
      <c r="AI22" s="614"/>
      <c r="AJ22" s="614"/>
      <c r="AK22" s="614"/>
      <c r="AL22" s="615">
        <v>33.9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234205</v>
      </c>
      <c r="S23" s="611"/>
      <c r="T23" s="611"/>
      <c r="U23" s="611"/>
      <c r="V23" s="611"/>
      <c r="W23" s="611"/>
      <c r="X23" s="611"/>
      <c r="Y23" s="612"/>
      <c r="Z23" s="613">
        <v>0.3</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6</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29350303</v>
      </c>
      <c r="CS24" s="600"/>
      <c r="CT24" s="600"/>
      <c r="CU24" s="600"/>
      <c r="CV24" s="600"/>
      <c r="CW24" s="600"/>
      <c r="CX24" s="600"/>
      <c r="CY24" s="601"/>
      <c r="CZ24" s="604">
        <v>41.1</v>
      </c>
      <c r="DA24" s="605"/>
      <c r="DB24" s="605"/>
      <c r="DC24" s="621"/>
      <c r="DD24" s="640">
        <v>20119704</v>
      </c>
      <c r="DE24" s="600"/>
      <c r="DF24" s="600"/>
      <c r="DG24" s="600"/>
      <c r="DH24" s="600"/>
      <c r="DI24" s="600"/>
      <c r="DJ24" s="600"/>
      <c r="DK24" s="601"/>
      <c r="DL24" s="640">
        <v>16293135</v>
      </c>
      <c r="DM24" s="600"/>
      <c r="DN24" s="600"/>
      <c r="DO24" s="600"/>
      <c r="DP24" s="600"/>
      <c r="DQ24" s="600"/>
      <c r="DR24" s="600"/>
      <c r="DS24" s="600"/>
      <c r="DT24" s="600"/>
      <c r="DU24" s="600"/>
      <c r="DV24" s="601"/>
      <c r="DW24" s="604">
        <v>56.6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28686504</v>
      </c>
      <c r="S25" s="611"/>
      <c r="T25" s="611"/>
      <c r="U25" s="611"/>
      <c r="V25" s="611"/>
      <c r="W25" s="611"/>
      <c r="X25" s="611"/>
      <c r="Y25" s="612"/>
      <c r="Z25" s="613">
        <v>38.4</v>
      </c>
      <c r="AA25" s="613"/>
      <c r="AB25" s="613"/>
      <c r="AC25" s="613"/>
      <c r="AD25" s="614">
        <v>28452293</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9494863</v>
      </c>
      <c r="CS25" s="643"/>
      <c r="CT25" s="643"/>
      <c r="CU25" s="643"/>
      <c r="CV25" s="643"/>
      <c r="CW25" s="643"/>
      <c r="CX25" s="643"/>
      <c r="CY25" s="644"/>
      <c r="CZ25" s="615">
        <v>13.3</v>
      </c>
      <c r="DA25" s="641"/>
      <c r="DB25" s="641"/>
      <c r="DC25" s="645"/>
      <c r="DD25" s="619">
        <v>8761941</v>
      </c>
      <c r="DE25" s="643"/>
      <c r="DF25" s="643"/>
      <c r="DG25" s="643"/>
      <c r="DH25" s="643"/>
      <c r="DI25" s="643"/>
      <c r="DJ25" s="643"/>
      <c r="DK25" s="644"/>
      <c r="DL25" s="619">
        <v>6323720</v>
      </c>
      <c r="DM25" s="643"/>
      <c r="DN25" s="643"/>
      <c r="DO25" s="643"/>
      <c r="DP25" s="643"/>
      <c r="DQ25" s="643"/>
      <c r="DR25" s="643"/>
      <c r="DS25" s="643"/>
      <c r="DT25" s="643"/>
      <c r="DU25" s="643"/>
      <c r="DV25" s="644"/>
      <c r="DW25" s="615">
        <v>22</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13491</v>
      </c>
      <c r="S26" s="611"/>
      <c r="T26" s="611"/>
      <c r="U26" s="611"/>
      <c r="V26" s="611"/>
      <c r="W26" s="611"/>
      <c r="X26" s="611"/>
      <c r="Y26" s="612"/>
      <c r="Z26" s="613">
        <v>0</v>
      </c>
      <c r="AA26" s="613"/>
      <c r="AB26" s="613"/>
      <c r="AC26" s="613"/>
      <c r="AD26" s="614">
        <v>13491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5899677</v>
      </c>
      <c r="CS26" s="611"/>
      <c r="CT26" s="611"/>
      <c r="CU26" s="611"/>
      <c r="CV26" s="611"/>
      <c r="CW26" s="611"/>
      <c r="CX26" s="611"/>
      <c r="CY26" s="612"/>
      <c r="CZ26" s="615">
        <v>8.3000000000000007</v>
      </c>
      <c r="DA26" s="641"/>
      <c r="DB26" s="641"/>
      <c r="DC26" s="645"/>
      <c r="DD26" s="619">
        <v>5417293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409577</v>
      </c>
      <c r="S27" s="611"/>
      <c r="T27" s="611"/>
      <c r="U27" s="611"/>
      <c r="V27" s="611"/>
      <c r="W27" s="611"/>
      <c r="X27" s="611"/>
      <c r="Y27" s="612"/>
      <c r="Z27" s="613">
        <v>0.5</v>
      </c>
      <c r="AA27" s="613"/>
      <c r="AB27" s="613"/>
      <c r="AC27" s="613"/>
      <c r="AD27" s="614">
        <v>4465</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14291257</v>
      </c>
      <c r="BH27" s="611"/>
      <c r="BI27" s="611"/>
      <c r="BJ27" s="611"/>
      <c r="BK27" s="611"/>
      <c r="BL27" s="611"/>
      <c r="BM27" s="611"/>
      <c r="BN27" s="612"/>
      <c r="BO27" s="613">
        <v>100</v>
      </c>
      <c r="BP27" s="613"/>
      <c r="BQ27" s="613"/>
      <c r="BR27" s="613"/>
      <c r="BS27" s="614">
        <v>272361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13809268</v>
      </c>
      <c r="CS27" s="643"/>
      <c r="CT27" s="643"/>
      <c r="CU27" s="643"/>
      <c r="CV27" s="643"/>
      <c r="CW27" s="643"/>
      <c r="CX27" s="643"/>
      <c r="CY27" s="644"/>
      <c r="CZ27" s="615">
        <v>19.3</v>
      </c>
      <c r="DA27" s="641"/>
      <c r="DB27" s="641"/>
      <c r="DC27" s="645"/>
      <c r="DD27" s="619">
        <v>5351102</v>
      </c>
      <c r="DE27" s="643"/>
      <c r="DF27" s="643"/>
      <c r="DG27" s="643"/>
      <c r="DH27" s="643"/>
      <c r="DI27" s="643"/>
      <c r="DJ27" s="643"/>
      <c r="DK27" s="644"/>
      <c r="DL27" s="619">
        <v>3962754</v>
      </c>
      <c r="DM27" s="643"/>
      <c r="DN27" s="643"/>
      <c r="DO27" s="643"/>
      <c r="DP27" s="643"/>
      <c r="DQ27" s="643"/>
      <c r="DR27" s="643"/>
      <c r="DS27" s="643"/>
      <c r="DT27" s="643"/>
      <c r="DU27" s="643"/>
      <c r="DV27" s="644"/>
      <c r="DW27" s="615">
        <v>13.8</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613568</v>
      </c>
      <c r="S28" s="611"/>
      <c r="T28" s="611"/>
      <c r="U28" s="611"/>
      <c r="V28" s="611"/>
      <c r="W28" s="611"/>
      <c r="X28" s="611"/>
      <c r="Y28" s="612"/>
      <c r="Z28" s="613">
        <v>0.8</v>
      </c>
      <c r="AA28" s="613"/>
      <c r="AB28" s="613"/>
      <c r="AC28" s="613"/>
      <c r="AD28" s="614">
        <v>72558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6046172</v>
      </c>
      <c r="CS28" s="611"/>
      <c r="CT28" s="611"/>
      <c r="CU28" s="611"/>
      <c r="CV28" s="611"/>
      <c r="CW28" s="611"/>
      <c r="CX28" s="611"/>
      <c r="CY28" s="612"/>
      <c r="CZ28" s="615">
        <v>8.5</v>
      </c>
      <c r="DA28" s="641"/>
      <c r="DB28" s="641"/>
      <c r="DC28" s="645"/>
      <c r="DD28" s="619">
        <v>6006661</v>
      </c>
      <c r="DE28" s="611"/>
      <c r="DF28" s="611"/>
      <c r="DG28" s="611"/>
      <c r="DH28" s="611"/>
      <c r="DI28" s="611"/>
      <c r="DJ28" s="611"/>
      <c r="DK28" s="612"/>
      <c r="DL28" s="619">
        <v>6006661</v>
      </c>
      <c r="DM28" s="611"/>
      <c r="DN28" s="611"/>
      <c r="DO28" s="611"/>
      <c r="DP28" s="611"/>
      <c r="DQ28" s="611"/>
      <c r="DR28" s="611"/>
      <c r="DS28" s="611"/>
      <c r="DT28" s="611"/>
      <c r="DU28" s="611"/>
      <c r="DV28" s="612"/>
      <c r="DW28" s="615">
        <v>20.9</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353444</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6046172</v>
      </c>
      <c r="CS29" s="643"/>
      <c r="CT29" s="643"/>
      <c r="CU29" s="643"/>
      <c r="CV29" s="643"/>
      <c r="CW29" s="643"/>
      <c r="CX29" s="643"/>
      <c r="CY29" s="644"/>
      <c r="CZ29" s="615">
        <v>8.5</v>
      </c>
      <c r="DA29" s="641"/>
      <c r="DB29" s="641"/>
      <c r="DC29" s="645"/>
      <c r="DD29" s="619">
        <v>6006661</v>
      </c>
      <c r="DE29" s="643"/>
      <c r="DF29" s="643"/>
      <c r="DG29" s="643"/>
      <c r="DH29" s="643"/>
      <c r="DI29" s="643"/>
      <c r="DJ29" s="643"/>
      <c r="DK29" s="644"/>
      <c r="DL29" s="619">
        <v>6006661</v>
      </c>
      <c r="DM29" s="643"/>
      <c r="DN29" s="643"/>
      <c r="DO29" s="643"/>
      <c r="DP29" s="643"/>
      <c r="DQ29" s="643"/>
      <c r="DR29" s="643"/>
      <c r="DS29" s="643"/>
      <c r="DT29" s="643"/>
      <c r="DU29" s="643"/>
      <c r="DV29" s="644"/>
      <c r="DW29" s="615">
        <v>20.9</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10114152</v>
      </c>
      <c r="S30" s="611"/>
      <c r="T30" s="611"/>
      <c r="U30" s="611"/>
      <c r="V30" s="611"/>
      <c r="W30" s="611"/>
      <c r="X30" s="611"/>
      <c r="Y30" s="612"/>
      <c r="Z30" s="613">
        <v>13.6</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5892654</v>
      </c>
      <c r="CS30" s="611"/>
      <c r="CT30" s="611"/>
      <c r="CU30" s="611"/>
      <c r="CV30" s="611"/>
      <c r="CW30" s="611"/>
      <c r="CX30" s="611"/>
      <c r="CY30" s="612"/>
      <c r="CZ30" s="615">
        <v>8.1999999999999993</v>
      </c>
      <c r="DA30" s="641"/>
      <c r="DB30" s="641"/>
      <c r="DC30" s="645"/>
      <c r="DD30" s="619">
        <v>5859305</v>
      </c>
      <c r="DE30" s="611"/>
      <c r="DF30" s="611"/>
      <c r="DG30" s="611"/>
      <c r="DH30" s="611"/>
      <c r="DI30" s="611"/>
      <c r="DJ30" s="611"/>
      <c r="DK30" s="612"/>
      <c r="DL30" s="619">
        <v>5859305</v>
      </c>
      <c r="DM30" s="611"/>
      <c r="DN30" s="611"/>
      <c r="DO30" s="611"/>
      <c r="DP30" s="611"/>
      <c r="DQ30" s="611"/>
      <c r="DR30" s="611"/>
      <c r="DS30" s="611"/>
      <c r="DT30" s="611"/>
      <c r="DU30" s="611"/>
      <c r="DV30" s="612"/>
      <c r="DW30" s="615">
        <v>20.399999999999999</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97.6</v>
      </c>
      <c r="BN31" s="654"/>
      <c r="BO31" s="654"/>
      <c r="BP31" s="654"/>
      <c r="BQ31" s="655"/>
      <c r="BR31" s="666">
        <v>99.2</v>
      </c>
      <c r="BS31" s="654"/>
      <c r="BT31" s="654"/>
      <c r="BU31" s="654"/>
      <c r="BV31" s="654"/>
      <c r="BW31" s="654"/>
      <c r="BX31" s="605">
        <v>97.6</v>
      </c>
      <c r="BY31" s="654"/>
      <c r="BZ31" s="654"/>
      <c r="CA31" s="654"/>
      <c r="CB31" s="655"/>
      <c r="CD31" s="648"/>
      <c r="CE31" s="649"/>
      <c r="CF31" s="607" t="s">
        <v>300</v>
      </c>
      <c r="CG31" s="608"/>
      <c r="CH31" s="608"/>
      <c r="CI31" s="608"/>
      <c r="CJ31" s="608"/>
      <c r="CK31" s="608"/>
      <c r="CL31" s="608"/>
      <c r="CM31" s="608"/>
      <c r="CN31" s="608"/>
      <c r="CO31" s="608"/>
      <c r="CP31" s="608"/>
      <c r="CQ31" s="609"/>
      <c r="CR31" s="610">
        <v>153518</v>
      </c>
      <c r="CS31" s="643"/>
      <c r="CT31" s="643"/>
      <c r="CU31" s="643"/>
      <c r="CV31" s="643"/>
      <c r="CW31" s="643"/>
      <c r="CX31" s="643"/>
      <c r="CY31" s="644"/>
      <c r="CZ31" s="615">
        <v>0.2</v>
      </c>
      <c r="DA31" s="641"/>
      <c r="DB31" s="641"/>
      <c r="DC31" s="645"/>
      <c r="DD31" s="619">
        <v>147356</v>
      </c>
      <c r="DE31" s="643"/>
      <c r="DF31" s="643"/>
      <c r="DG31" s="643"/>
      <c r="DH31" s="643"/>
      <c r="DI31" s="643"/>
      <c r="DJ31" s="643"/>
      <c r="DK31" s="644"/>
      <c r="DL31" s="619">
        <v>147356</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3690337</v>
      </c>
      <c r="S32" s="611"/>
      <c r="T32" s="611"/>
      <c r="U32" s="611"/>
      <c r="V32" s="611"/>
      <c r="W32" s="611"/>
      <c r="X32" s="611"/>
      <c r="Y32" s="612"/>
      <c r="Z32" s="613">
        <v>4.9000000000000004</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97.3</v>
      </c>
      <c r="BN32" s="643"/>
      <c r="BO32" s="643"/>
      <c r="BP32" s="643"/>
      <c r="BQ32" s="665"/>
      <c r="BR32" s="667">
        <v>99.2</v>
      </c>
      <c r="BS32" s="643"/>
      <c r="BT32" s="643"/>
      <c r="BU32" s="643"/>
      <c r="BV32" s="643"/>
      <c r="BW32" s="643"/>
      <c r="BX32" s="616">
        <v>97.3</v>
      </c>
      <c r="BY32" s="643"/>
      <c r="BZ32" s="643"/>
      <c r="CA32" s="643"/>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1"/>
      <c r="DB32" s="641"/>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177972</v>
      </c>
      <c r="S33" s="611"/>
      <c r="T33" s="611"/>
      <c r="U33" s="611"/>
      <c r="V33" s="611"/>
      <c r="W33" s="611"/>
      <c r="X33" s="611"/>
      <c r="Y33" s="612"/>
      <c r="Z33" s="613">
        <v>0.2</v>
      </c>
      <c r="AA33" s="613"/>
      <c r="AB33" s="613"/>
      <c r="AC33" s="613"/>
      <c r="AD33" s="614">
        <v>68760</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99.1</v>
      </c>
      <c r="BH33" s="669"/>
      <c r="BI33" s="669"/>
      <c r="BJ33" s="669"/>
      <c r="BK33" s="669"/>
      <c r="BL33" s="669"/>
      <c r="BM33" s="670">
        <v>97.6</v>
      </c>
      <c r="BN33" s="669"/>
      <c r="BO33" s="669"/>
      <c r="BP33" s="669"/>
      <c r="BQ33" s="671"/>
      <c r="BR33" s="668">
        <v>99.1</v>
      </c>
      <c r="BS33" s="669"/>
      <c r="BT33" s="669"/>
      <c r="BU33" s="669"/>
      <c r="BV33" s="669"/>
      <c r="BW33" s="669"/>
      <c r="BX33" s="670">
        <v>97.7</v>
      </c>
      <c r="BY33" s="669"/>
      <c r="BZ33" s="669"/>
      <c r="CA33" s="669"/>
      <c r="CB33" s="671"/>
      <c r="CD33" s="607" t="s">
        <v>307</v>
      </c>
      <c r="CE33" s="608"/>
      <c r="CF33" s="608"/>
      <c r="CG33" s="608"/>
      <c r="CH33" s="608"/>
      <c r="CI33" s="608"/>
      <c r="CJ33" s="608"/>
      <c r="CK33" s="608"/>
      <c r="CL33" s="608"/>
      <c r="CM33" s="608"/>
      <c r="CN33" s="608"/>
      <c r="CO33" s="608"/>
      <c r="CP33" s="608"/>
      <c r="CQ33" s="609"/>
      <c r="CR33" s="610">
        <v>27365898</v>
      </c>
      <c r="CS33" s="643"/>
      <c r="CT33" s="643"/>
      <c r="CU33" s="643"/>
      <c r="CV33" s="643"/>
      <c r="CW33" s="643"/>
      <c r="CX33" s="643"/>
      <c r="CY33" s="644"/>
      <c r="CZ33" s="615">
        <v>38.299999999999997</v>
      </c>
      <c r="DA33" s="641"/>
      <c r="DB33" s="641"/>
      <c r="DC33" s="645"/>
      <c r="DD33" s="619">
        <v>22764389</v>
      </c>
      <c r="DE33" s="643"/>
      <c r="DF33" s="643"/>
      <c r="DG33" s="643"/>
      <c r="DH33" s="643"/>
      <c r="DI33" s="643"/>
      <c r="DJ33" s="643"/>
      <c r="DK33" s="644"/>
      <c r="DL33" s="619">
        <v>11106609</v>
      </c>
      <c r="DM33" s="643"/>
      <c r="DN33" s="643"/>
      <c r="DO33" s="643"/>
      <c r="DP33" s="643"/>
      <c r="DQ33" s="643"/>
      <c r="DR33" s="643"/>
      <c r="DS33" s="643"/>
      <c r="DT33" s="643"/>
      <c r="DU33" s="643"/>
      <c r="DV33" s="644"/>
      <c r="DW33" s="615">
        <v>38.6</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403035</v>
      </c>
      <c r="S34" s="611"/>
      <c r="T34" s="611"/>
      <c r="U34" s="611"/>
      <c r="V34" s="611"/>
      <c r="W34" s="611"/>
      <c r="X34" s="611"/>
      <c r="Y34" s="612"/>
      <c r="Z34" s="613">
        <v>0.5</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6669725</v>
      </c>
      <c r="CS34" s="611"/>
      <c r="CT34" s="611"/>
      <c r="CU34" s="611"/>
      <c r="CV34" s="611"/>
      <c r="CW34" s="611"/>
      <c r="CX34" s="611"/>
      <c r="CY34" s="612"/>
      <c r="CZ34" s="615">
        <v>9.3000000000000007</v>
      </c>
      <c r="DA34" s="641"/>
      <c r="DB34" s="641"/>
      <c r="DC34" s="645"/>
      <c r="DD34" s="619">
        <v>4948055</v>
      </c>
      <c r="DE34" s="611"/>
      <c r="DF34" s="611"/>
      <c r="DG34" s="611"/>
      <c r="DH34" s="611"/>
      <c r="DI34" s="611"/>
      <c r="DJ34" s="611"/>
      <c r="DK34" s="612"/>
      <c r="DL34" s="619">
        <v>4194228</v>
      </c>
      <c r="DM34" s="611"/>
      <c r="DN34" s="611"/>
      <c r="DO34" s="611"/>
      <c r="DP34" s="611"/>
      <c r="DQ34" s="611"/>
      <c r="DR34" s="611"/>
      <c r="DS34" s="611"/>
      <c r="DT34" s="611"/>
      <c r="DU34" s="611"/>
      <c r="DV34" s="612"/>
      <c r="DW34" s="615">
        <v>14.6</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9940678</v>
      </c>
      <c r="S35" s="611"/>
      <c r="T35" s="611"/>
      <c r="U35" s="611"/>
      <c r="V35" s="611"/>
      <c r="W35" s="611"/>
      <c r="X35" s="611"/>
      <c r="Y35" s="612"/>
      <c r="Z35" s="613">
        <v>13.3</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344576</v>
      </c>
      <c r="CS35" s="643"/>
      <c r="CT35" s="643"/>
      <c r="CU35" s="643"/>
      <c r="CV35" s="643"/>
      <c r="CW35" s="643"/>
      <c r="CX35" s="643"/>
      <c r="CY35" s="644"/>
      <c r="CZ35" s="615">
        <v>0.5</v>
      </c>
      <c r="DA35" s="641"/>
      <c r="DB35" s="641"/>
      <c r="DC35" s="645"/>
      <c r="DD35" s="619">
        <v>266829</v>
      </c>
      <c r="DE35" s="643"/>
      <c r="DF35" s="643"/>
      <c r="DG35" s="643"/>
      <c r="DH35" s="643"/>
      <c r="DI35" s="643"/>
      <c r="DJ35" s="643"/>
      <c r="DK35" s="644"/>
      <c r="DL35" s="619">
        <v>227901</v>
      </c>
      <c r="DM35" s="643"/>
      <c r="DN35" s="643"/>
      <c r="DO35" s="643"/>
      <c r="DP35" s="643"/>
      <c r="DQ35" s="643"/>
      <c r="DR35" s="643"/>
      <c r="DS35" s="643"/>
      <c r="DT35" s="643"/>
      <c r="DU35" s="643"/>
      <c r="DV35" s="644"/>
      <c r="DW35" s="615">
        <v>0.8</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1811163</v>
      </c>
      <c r="S36" s="611"/>
      <c r="T36" s="611"/>
      <c r="U36" s="611"/>
      <c r="V36" s="611"/>
      <c r="W36" s="611"/>
      <c r="X36" s="611"/>
      <c r="Y36" s="612"/>
      <c r="Z36" s="613">
        <v>2.4</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5789207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615458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5247288</v>
      </c>
      <c r="CS36" s="611"/>
      <c r="CT36" s="611"/>
      <c r="CU36" s="611"/>
      <c r="CV36" s="611"/>
      <c r="CW36" s="611"/>
      <c r="CX36" s="611"/>
      <c r="CY36" s="612"/>
      <c r="CZ36" s="615">
        <v>7.3</v>
      </c>
      <c r="DA36" s="641"/>
      <c r="DB36" s="641"/>
      <c r="DC36" s="645"/>
      <c r="DD36" s="619">
        <v>3892996</v>
      </c>
      <c r="DE36" s="611"/>
      <c r="DF36" s="611"/>
      <c r="DG36" s="611"/>
      <c r="DH36" s="611"/>
      <c r="DI36" s="611"/>
      <c r="DJ36" s="611"/>
      <c r="DK36" s="612"/>
      <c r="DL36" s="619">
        <v>3455102</v>
      </c>
      <c r="DM36" s="611"/>
      <c r="DN36" s="611"/>
      <c r="DO36" s="611"/>
      <c r="DP36" s="611"/>
      <c r="DQ36" s="611"/>
      <c r="DR36" s="611"/>
      <c r="DS36" s="611"/>
      <c r="DT36" s="611"/>
      <c r="DU36" s="611"/>
      <c r="DV36" s="612"/>
      <c r="DW36" s="615">
        <v>12</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10360730</v>
      </c>
      <c r="S37" s="611"/>
      <c r="T37" s="611"/>
      <c r="U37" s="611"/>
      <c r="V37" s="611"/>
      <c r="W37" s="611"/>
      <c r="X37" s="611"/>
      <c r="Y37" s="612"/>
      <c r="Z37" s="613">
        <v>13.9</v>
      </c>
      <c r="AA37" s="613"/>
      <c r="AB37" s="613"/>
      <c r="AC37" s="613"/>
      <c r="AD37" s="614">
        <v>41502</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1289314</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344560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1470853</v>
      </c>
      <c r="CS37" s="643"/>
      <c r="CT37" s="643"/>
      <c r="CU37" s="643"/>
      <c r="CV37" s="643"/>
      <c r="CW37" s="643"/>
      <c r="CX37" s="643"/>
      <c r="CY37" s="644"/>
      <c r="CZ37" s="615">
        <v>2.1</v>
      </c>
      <c r="DA37" s="641"/>
      <c r="DB37" s="641"/>
      <c r="DC37" s="645"/>
      <c r="DD37" s="619">
        <v>880017</v>
      </c>
      <c r="DE37" s="643"/>
      <c r="DF37" s="643"/>
      <c r="DG37" s="643"/>
      <c r="DH37" s="643"/>
      <c r="DI37" s="643"/>
      <c r="DJ37" s="643"/>
      <c r="DK37" s="644"/>
      <c r="DL37" s="619">
        <v>879571</v>
      </c>
      <c r="DM37" s="643"/>
      <c r="DN37" s="643"/>
      <c r="DO37" s="643"/>
      <c r="DP37" s="643"/>
      <c r="DQ37" s="643"/>
      <c r="DR37" s="643"/>
      <c r="DS37" s="643"/>
      <c r="DT37" s="643"/>
      <c r="DU37" s="643"/>
      <c r="DV37" s="644"/>
      <c r="DW37" s="615">
        <v>3.1</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8050200</v>
      </c>
      <c r="S38" s="611"/>
      <c r="T38" s="611"/>
      <c r="U38" s="611"/>
      <c r="V38" s="611"/>
      <c r="W38" s="611"/>
      <c r="X38" s="611"/>
      <c r="Y38" s="612"/>
      <c r="Z38" s="613">
        <v>10.8</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100701</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12595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4399192</v>
      </c>
      <c r="CS38" s="611"/>
      <c r="CT38" s="611"/>
      <c r="CU38" s="611"/>
      <c r="CV38" s="611"/>
      <c r="CW38" s="611"/>
      <c r="CX38" s="611"/>
      <c r="CY38" s="612"/>
      <c r="CZ38" s="615">
        <v>6.2</v>
      </c>
      <c r="DA38" s="641"/>
      <c r="DB38" s="641"/>
      <c r="DC38" s="645"/>
      <c r="DD38" s="619">
        <v>3576506</v>
      </c>
      <c r="DE38" s="611"/>
      <c r="DF38" s="611"/>
      <c r="DG38" s="611"/>
      <c r="DH38" s="611"/>
      <c r="DI38" s="611"/>
      <c r="DJ38" s="611"/>
      <c r="DK38" s="612"/>
      <c r="DL38" s="619">
        <v>3229378</v>
      </c>
      <c r="DM38" s="611"/>
      <c r="DN38" s="611"/>
      <c r="DO38" s="611"/>
      <c r="DP38" s="611"/>
      <c r="DQ38" s="611"/>
      <c r="DR38" s="611"/>
      <c r="DS38" s="611"/>
      <c r="DT38" s="611"/>
      <c r="DU38" s="611"/>
      <c r="DV38" s="612"/>
      <c r="DW38" s="615">
        <v>11.2</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18240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10333777</v>
      </c>
      <c r="CS39" s="643"/>
      <c r="CT39" s="643"/>
      <c r="CU39" s="643"/>
      <c r="CV39" s="643"/>
      <c r="CW39" s="643"/>
      <c r="CX39" s="643"/>
      <c r="CY39" s="644"/>
      <c r="CZ39" s="615">
        <v>14.5</v>
      </c>
      <c r="DA39" s="641"/>
      <c r="DB39" s="641"/>
      <c r="DC39" s="645"/>
      <c r="DD39" s="619">
        <v>10070200</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114700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371340</v>
      </c>
      <c r="CS40" s="611"/>
      <c r="CT40" s="611"/>
      <c r="CU40" s="611"/>
      <c r="CV40" s="611"/>
      <c r="CW40" s="611"/>
      <c r="CX40" s="611"/>
      <c r="CY40" s="612"/>
      <c r="CZ40" s="615">
        <v>0.5</v>
      </c>
      <c r="DA40" s="641"/>
      <c r="DB40" s="641"/>
      <c r="DC40" s="645"/>
      <c r="DD40" s="619">
        <v>9803</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74624851</v>
      </c>
      <c r="S41" s="683"/>
      <c r="T41" s="683"/>
      <c r="U41" s="683"/>
      <c r="V41" s="683"/>
      <c r="W41" s="683"/>
      <c r="X41" s="683"/>
      <c r="Y41" s="687"/>
      <c r="Z41" s="688">
        <v>100</v>
      </c>
      <c r="AA41" s="688"/>
      <c r="AB41" s="688"/>
      <c r="AC41" s="688"/>
      <c r="AD41" s="689">
        <v>28653069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1161801</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3237391</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453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14782331</v>
      </c>
      <c r="CS42" s="643"/>
      <c r="CT42" s="643"/>
      <c r="CU42" s="643"/>
      <c r="CV42" s="643"/>
      <c r="CW42" s="643"/>
      <c r="CX42" s="643"/>
      <c r="CY42" s="644"/>
      <c r="CZ42" s="615">
        <v>20.7</v>
      </c>
      <c r="DA42" s="641"/>
      <c r="DB42" s="641"/>
      <c r="DC42" s="645"/>
      <c r="DD42" s="619">
        <v>1358873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228306</v>
      </c>
      <c r="CS43" s="643"/>
      <c r="CT43" s="643"/>
      <c r="CU43" s="643"/>
      <c r="CV43" s="643"/>
      <c r="CW43" s="643"/>
      <c r="CX43" s="643"/>
      <c r="CY43" s="644"/>
      <c r="CZ43" s="615">
        <v>0.3</v>
      </c>
      <c r="DA43" s="641"/>
      <c r="DB43" s="641"/>
      <c r="DC43" s="645"/>
      <c r="DD43" s="619">
        <v>228306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14782331</v>
      </c>
      <c r="CS44" s="611"/>
      <c r="CT44" s="611"/>
      <c r="CU44" s="611"/>
      <c r="CV44" s="611"/>
      <c r="CW44" s="611"/>
      <c r="CX44" s="611"/>
      <c r="CY44" s="612"/>
      <c r="CZ44" s="615">
        <v>20.7</v>
      </c>
      <c r="DA44" s="616"/>
      <c r="DB44" s="616"/>
      <c r="DC44" s="622"/>
      <c r="DD44" s="619">
        <v>1358873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4382578</v>
      </c>
      <c r="CS45" s="643"/>
      <c r="CT45" s="643"/>
      <c r="CU45" s="643"/>
      <c r="CV45" s="643"/>
      <c r="CW45" s="643"/>
      <c r="CX45" s="643"/>
      <c r="CY45" s="644"/>
      <c r="CZ45" s="615">
        <v>6.1</v>
      </c>
      <c r="DA45" s="641"/>
      <c r="DB45" s="641"/>
      <c r="DC45" s="645"/>
      <c r="DD45" s="619">
        <v>93468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10284276</v>
      </c>
      <c r="CS46" s="611"/>
      <c r="CT46" s="611"/>
      <c r="CU46" s="611"/>
      <c r="CV46" s="611"/>
      <c r="CW46" s="611"/>
      <c r="CX46" s="611"/>
      <c r="CY46" s="612"/>
      <c r="CZ46" s="615">
        <v>14.4</v>
      </c>
      <c r="DA46" s="616"/>
      <c r="DB46" s="616"/>
      <c r="DC46" s="622"/>
      <c r="DD46" s="619">
        <v>1237473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121</v>
      </c>
      <c r="CS47" s="643"/>
      <c r="CT47" s="643"/>
      <c r="CU47" s="643"/>
      <c r="CV47" s="643"/>
      <c r="CW47" s="643"/>
      <c r="CX47" s="643"/>
      <c r="CY47" s="644"/>
      <c r="CZ47" s="615" t="s">
        <v>121</v>
      </c>
      <c r="DA47" s="641"/>
      <c r="DB47" s="641"/>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71498532</v>
      </c>
      <c r="CS49" s="669"/>
      <c r="CT49" s="669"/>
      <c r="CU49" s="669"/>
      <c r="CV49" s="669"/>
      <c r="CW49" s="669"/>
      <c r="CX49" s="669"/>
      <c r="CY49" s="698"/>
      <c r="CZ49" s="690">
        <v>100</v>
      </c>
      <c r="DA49" s="699"/>
      <c r="DB49" s="699"/>
      <c r="DC49" s="700"/>
      <c r="DD49" s="701">
        <v>44242966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cTebElsCwZIeIe9NLZ/S+rq1ef0EAOxW1ACNYWTHFGWTP883q0HUnVCG2cdOYNi7jPAaejISjpzupy4JPo9wg==" saltValue="C/TdxGAICqASci056owl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74625</v>
      </c>
      <c r="R7" s="740"/>
      <c r="S7" s="740"/>
      <c r="T7" s="740"/>
      <c r="U7" s="740"/>
      <c r="V7" s="740">
        <v>71499</v>
      </c>
      <c r="W7" s="740"/>
      <c r="X7" s="740"/>
      <c r="Y7" s="740"/>
      <c r="Z7" s="740"/>
      <c r="AA7" s="740">
        <v>3126</v>
      </c>
      <c r="AB7" s="740"/>
      <c r="AC7" s="740"/>
      <c r="AD7" s="740"/>
      <c r="AE7" s="741"/>
      <c r="AF7" s="742">
        <v>641</v>
      </c>
      <c r="AG7" s="743"/>
      <c r="AH7" s="743"/>
      <c r="AI7" s="743"/>
      <c r="AJ7" s="744"/>
      <c r="AK7" s="745">
        <v>9941</v>
      </c>
      <c r="AL7" s="746"/>
      <c r="AM7" s="746"/>
      <c r="AN7" s="746"/>
      <c r="AO7" s="746"/>
      <c r="AP7" s="746">
        <v>59327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567</v>
      </c>
      <c r="BS7" s="733" t="s">
        <v>562</v>
      </c>
      <c r="BT7" s="734"/>
      <c r="BU7" s="734"/>
      <c r="BV7" s="734"/>
      <c r="BW7" s="734"/>
      <c r="BX7" s="734"/>
      <c r="BY7" s="734"/>
      <c r="BZ7" s="734"/>
      <c r="CA7" s="734"/>
      <c r="CB7" s="734"/>
      <c r="CC7" s="734"/>
      <c r="CD7" s="734"/>
      <c r="CE7" s="734"/>
      <c r="CF7" s="734"/>
      <c r="CG7" s="749"/>
      <c r="CH7" s="730">
        <v>0</v>
      </c>
      <c r="CI7" s="731"/>
      <c r="CJ7" s="731"/>
      <c r="CK7" s="731"/>
      <c r="CL7" s="732"/>
      <c r="CM7" s="730">
        <v>224</v>
      </c>
      <c r="CN7" s="731"/>
      <c r="CO7" s="731"/>
      <c r="CP7" s="731"/>
      <c r="CQ7" s="732"/>
      <c r="CR7" s="730">
        <v>5</v>
      </c>
      <c r="CS7" s="731"/>
      <c r="CT7" s="731"/>
      <c r="CU7" s="731"/>
      <c r="CV7" s="732"/>
      <c r="CW7" s="730" t="s">
        <v>550</v>
      </c>
      <c r="CX7" s="731"/>
      <c r="CY7" s="731"/>
      <c r="CZ7" s="731"/>
      <c r="DA7" s="732"/>
      <c r="DB7" s="730">
        <v>274</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563</v>
      </c>
      <c r="BT8" s="761"/>
      <c r="BU8" s="761"/>
      <c r="BV8" s="761"/>
      <c r="BW8" s="761"/>
      <c r="BX8" s="761"/>
      <c r="BY8" s="761"/>
      <c r="BZ8" s="761"/>
      <c r="CA8" s="761"/>
      <c r="CB8" s="761"/>
      <c r="CC8" s="761"/>
      <c r="CD8" s="761"/>
      <c r="CE8" s="761"/>
      <c r="CF8" s="761"/>
      <c r="CG8" s="762"/>
      <c r="CH8" s="763">
        <v>31</v>
      </c>
      <c r="CI8" s="764"/>
      <c r="CJ8" s="764"/>
      <c r="CK8" s="764"/>
      <c r="CL8" s="765"/>
      <c r="CM8" s="763">
        <v>150</v>
      </c>
      <c r="CN8" s="764"/>
      <c r="CO8" s="764"/>
      <c r="CP8" s="764"/>
      <c r="CQ8" s="765"/>
      <c r="CR8" s="763">
        <v>5</v>
      </c>
      <c r="CS8" s="764"/>
      <c r="CT8" s="764"/>
      <c r="CU8" s="764"/>
      <c r="CV8" s="765"/>
      <c r="CW8" s="763">
        <v>35</v>
      </c>
      <c r="CX8" s="764"/>
      <c r="CY8" s="764"/>
      <c r="CZ8" s="764"/>
      <c r="DA8" s="765"/>
      <c r="DB8" s="763" t="s">
        <v>550</v>
      </c>
      <c r="DC8" s="764"/>
      <c r="DD8" s="764"/>
      <c r="DE8" s="764"/>
      <c r="DF8" s="765"/>
      <c r="DG8" s="763" t="s">
        <v>489</v>
      </c>
      <c r="DH8" s="764"/>
      <c r="DI8" s="764"/>
      <c r="DJ8" s="764"/>
      <c r="DK8" s="765"/>
      <c r="DL8" s="763" t="s">
        <v>489</v>
      </c>
      <c r="DM8" s="764"/>
      <c r="DN8" s="764"/>
      <c r="DO8" s="764"/>
      <c r="DP8" s="765"/>
      <c r="DQ8" s="763" t="s">
        <v>489</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564</v>
      </c>
      <c r="BT9" s="761"/>
      <c r="BU9" s="761"/>
      <c r="BV9" s="761"/>
      <c r="BW9" s="761"/>
      <c r="BX9" s="761"/>
      <c r="BY9" s="761"/>
      <c r="BZ9" s="761"/>
      <c r="CA9" s="761"/>
      <c r="CB9" s="761"/>
      <c r="CC9" s="761"/>
      <c r="CD9" s="761"/>
      <c r="CE9" s="761"/>
      <c r="CF9" s="761"/>
      <c r="CG9" s="762"/>
      <c r="CH9" s="763">
        <v>-3</v>
      </c>
      <c r="CI9" s="764"/>
      <c r="CJ9" s="764"/>
      <c r="CK9" s="764"/>
      <c r="CL9" s="765"/>
      <c r="CM9" s="763">
        <v>42</v>
      </c>
      <c r="CN9" s="764"/>
      <c r="CO9" s="764"/>
      <c r="CP9" s="764"/>
      <c r="CQ9" s="765"/>
      <c r="CR9" s="763">
        <v>20</v>
      </c>
      <c r="CS9" s="764"/>
      <c r="CT9" s="764"/>
      <c r="CU9" s="764"/>
      <c r="CV9" s="765"/>
      <c r="CW9" s="763" t="s">
        <v>550</v>
      </c>
      <c r="CX9" s="764"/>
      <c r="CY9" s="764"/>
      <c r="CZ9" s="764"/>
      <c r="DA9" s="765"/>
      <c r="DB9" s="763" t="s">
        <v>550</v>
      </c>
      <c r="DC9" s="764"/>
      <c r="DD9" s="764"/>
      <c r="DE9" s="764"/>
      <c r="DF9" s="765"/>
      <c r="DG9" s="763" t="s">
        <v>489</v>
      </c>
      <c r="DH9" s="764"/>
      <c r="DI9" s="764"/>
      <c r="DJ9" s="764"/>
      <c r="DK9" s="765"/>
      <c r="DL9" s="763" t="s">
        <v>489</v>
      </c>
      <c r="DM9" s="764"/>
      <c r="DN9" s="764"/>
      <c r="DO9" s="764"/>
      <c r="DP9" s="765"/>
      <c r="DQ9" s="763" t="s">
        <v>489</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565</v>
      </c>
      <c r="BT10" s="761"/>
      <c r="BU10" s="761"/>
      <c r="BV10" s="761"/>
      <c r="BW10" s="761"/>
      <c r="BX10" s="761"/>
      <c r="BY10" s="761"/>
      <c r="BZ10" s="761"/>
      <c r="CA10" s="761"/>
      <c r="CB10" s="761"/>
      <c r="CC10" s="761"/>
      <c r="CD10" s="761"/>
      <c r="CE10" s="761"/>
      <c r="CF10" s="761"/>
      <c r="CG10" s="762"/>
      <c r="CH10" s="763">
        <v>-21</v>
      </c>
      <c r="CI10" s="764"/>
      <c r="CJ10" s="764"/>
      <c r="CK10" s="764"/>
      <c r="CL10" s="765"/>
      <c r="CM10" s="763">
        <v>166</v>
      </c>
      <c r="CN10" s="764"/>
      <c r="CO10" s="764"/>
      <c r="CP10" s="764"/>
      <c r="CQ10" s="765"/>
      <c r="CR10" s="763">
        <v>30</v>
      </c>
      <c r="CS10" s="764"/>
      <c r="CT10" s="764"/>
      <c r="CU10" s="764"/>
      <c r="CV10" s="765"/>
      <c r="CW10" s="763" t="s">
        <v>550</v>
      </c>
      <c r="CX10" s="764"/>
      <c r="CY10" s="764"/>
      <c r="CZ10" s="764"/>
      <c r="DA10" s="765"/>
      <c r="DB10" s="763" t="s">
        <v>550</v>
      </c>
      <c r="DC10" s="764"/>
      <c r="DD10" s="764"/>
      <c r="DE10" s="764"/>
      <c r="DF10" s="765"/>
      <c r="DG10" s="763" t="s">
        <v>489</v>
      </c>
      <c r="DH10" s="764"/>
      <c r="DI10" s="764"/>
      <c r="DJ10" s="764"/>
      <c r="DK10" s="765"/>
      <c r="DL10" s="763" t="s">
        <v>489</v>
      </c>
      <c r="DM10" s="764"/>
      <c r="DN10" s="764"/>
      <c r="DO10" s="764"/>
      <c r="DP10" s="765"/>
      <c r="DQ10" s="763" t="s">
        <v>489</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566</v>
      </c>
      <c r="BT11" s="761"/>
      <c r="BU11" s="761"/>
      <c r="BV11" s="761"/>
      <c r="BW11" s="761"/>
      <c r="BX11" s="761"/>
      <c r="BY11" s="761"/>
      <c r="BZ11" s="761"/>
      <c r="CA11" s="761"/>
      <c r="CB11" s="761"/>
      <c r="CC11" s="761"/>
      <c r="CD11" s="761"/>
      <c r="CE11" s="761"/>
      <c r="CF11" s="761"/>
      <c r="CG11" s="762"/>
      <c r="CH11" s="763">
        <v>16</v>
      </c>
      <c r="CI11" s="764"/>
      <c r="CJ11" s="764"/>
      <c r="CK11" s="764"/>
      <c r="CL11" s="765"/>
      <c r="CM11" s="763">
        <v>762</v>
      </c>
      <c r="CN11" s="764"/>
      <c r="CO11" s="764"/>
      <c r="CP11" s="764"/>
      <c r="CQ11" s="765"/>
      <c r="CR11" s="763">
        <v>140</v>
      </c>
      <c r="CS11" s="764"/>
      <c r="CT11" s="764"/>
      <c r="CU11" s="764"/>
      <c r="CV11" s="765"/>
      <c r="CW11" s="763" t="s">
        <v>550</v>
      </c>
      <c r="CX11" s="764"/>
      <c r="CY11" s="764"/>
      <c r="CZ11" s="764"/>
      <c r="DA11" s="765"/>
      <c r="DB11" s="763" t="s">
        <v>550</v>
      </c>
      <c r="DC11" s="764"/>
      <c r="DD11" s="764"/>
      <c r="DE11" s="764"/>
      <c r="DF11" s="765"/>
      <c r="DG11" s="763" t="s">
        <v>489</v>
      </c>
      <c r="DH11" s="764"/>
      <c r="DI11" s="764"/>
      <c r="DJ11" s="764"/>
      <c r="DK11" s="765"/>
      <c r="DL11" s="763" t="s">
        <v>489</v>
      </c>
      <c r="DM11" s="764"/>
      <c r="DN11" s="764"/>
      <c r="DO11" s="764"/>
      <c r="DP11" s="765"/>
      <c r="DQ11" s="763" t="s">
        <v>489</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8"/>
      <c r="R22" s="789"/>
      <c r="S22" s="789"/>
      <c r="T22" s="789"/>
      <c r="U22" s="789"/>
      <c r="V22" s="789"/>
      <c r="W22" s="789"/>
      <c r="X22" s="789"/>
      <c r="Y22" s="789"/>
      <c r="Z22" s="789"/>
      <c r="AA22" s="789"/>
      <c r="AB22" s="789"/>
      <c r="AC22" s="789"/>
      <c r="AD22" s="789"/>
      <c r="AE22" s="790"/>
      <c r="AF22" s="773"/>
      <c r="AG22" s="774"/>
      <c r="AH22" s="774"/>
      <c r="AI22" s="774"/>
      <c r="AJ22" s="775"/>
      <c r="AK22" s="791"/>
      <c r="AL22" s="792"/>
      <c r="AM22" s="792"/>
      <c r="AN22" s="792"/>
      <c r="AO22" s="792"/>
      <c r="AP22" s="792"/>
      <c r="AQ22" s="792"/>
      <c r="AR22" s="792"/>
      <c r="AS22" s="792"/>
      <c r="AT22" s="792"/>
      <c r="AU22" s="793"/>
      <c r="AV22" s="793"/>
      <c r="AW22" s="793"/>
      <c r="AX22" s="793"/>
      <c r="AY22" s="794"/>
      <c r="AZ22" s="795" t="s">
        <v>375</v>
      </c>
      <c r="BA22" s="795"/>
      <c r="BB22" s="795"/>
      <c r="BC22" s="795"/>
      <c r="BD22" s="796"/>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74625</v>
      </c>
      <c r="R23" s="780"/>
      <c r="S23" s="780"/>
      <c r="T23" s="780"/>
      <c r="U23" s="781"/>
      <c r="V23" s="782">
        <v>71499</v>
      </c>
      <c r="W23" s="782"/>
      <c r="X23" s="782"/>
      <c r="Y23" s="782"/>
      <c r="Z23" s="782"/>
      <c r="AA23" s="782">
        <v>3126</v>
      </c>
      <c r="AB23" s="782"/>
      <c r="AC23" s="782"/>
      <c r="AD23" s="782"/>
      <c r="AE23" s="783"/>
      <c r="AF23" s="784">
        <v>641</v>
      </c>
      <c r="AG23" s="782"/>
      <c r="AH23" s="782"/>
      <c r="AI23" s="782"/>
      <c r="AJ23" s="785"/>
      <c r="AK23" s="786"/>
      <c r="AL23" s="787"/>
      <c r="AM23" s="787"/>
      <c r="AN23" s="787"/>
      <c r="AO23" s="787"/>
      <c r="AP23" s="782">
        <v>59327</v>
      </c>
      <c r="AQ23" s="782"/>
      <c r="AR23" s="782"/>
      <c r="AS23" s="782"/>
      <c r="AT23" s="782"/>
      <c r="AU23" s="798"/>
      <c r="AV23" s="798"/>
      <c r="AW23" s="798"/>
      <c r="AX23" s="798"/>
      <c r="AY23" s="799"/>
      <c r="AZ23" s="800" t="s">
        <v>121</v>
      </c>
      <c r="BA23" s="780"/>
      <c r="BB23" s="780"/>
      <c r="BC23" s="780"/>
      <c r="BD23" s="801"/>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7" t="s">
        <v>378</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2" t="s">
        <v>383</v>
      </c>
      <c r="AG26" s="803"/>
      <c r="AH26" s="803"/>
      <c r="AI26" s="803"/>
      <c r="AJ26" s="804"/>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10">
        <v>12473</v>
      </c>
      <c r="R28" s="811"/>
      <c r="S28" s="811"/>
      <c r="T28" s="811"/>
      <c r="U28" s="811"/>
      <c r="V28" s="811">
        <v>11858</v>
      </c>
      <c r="W28" s="811"/>
      <c r="X28" s="811"/>
      <c r="Y28" s="811"/>
      <c r="Z28" s="811"/>
      <c r="AA28" s="811">
        <v>615</v>
      </c>
      <c r="AB28" s="811"/>
      <c r="AC28" s="811"/>
      <c r="AD28" s="811"/>
      <c r="AE28" s="812"/>
      <c r="AF28" s="813">
        <v>615</v>
      </c>
      <c r="AG28" s="811"/>
      <c r="AH28" s="811"/>
      <c r="AI28" s="811"/>
      <c r="AJ28" s="814"/>
      <c r="AK28" s="815">
        <v>1159</v>
      </c>
      <c r="AL28" s="816"/>
      <c r="AM28" s="816"/>
      <c r="AN28" s="816"/>
      <c r="AO28" s="816"/>
      <c r="AP28" s="816" t="s">
        <v>550</v>
      </c>
      <c r="AQ28" s="816"/>
      <c r="AR28" s="816"/>
      <c r="AS28" s="816"/>
      <c r="AT28" s="816"/>
      <c r="AU28" s="816" t="s">
        <v>550</v>
      </c>
      <c r="AV28" s="816"/>
      <c r="AW28" s="816"/>
      <c r="AX28" s="816"/>
      <c r="AY28" s="816"/>
      <c r="AZ28" s="817" t="s">
        <v>550</v>
      </c>
      <c r="BA28" s="817"/>
      <c r="BB28" s="817"/>
      <c r="BC28" s="817"/>
      <c r="BD28" s="817"/>
      <c r="BE28" s="808"/>
      <c r="BF28" s="808"/>
      <c r="BG28" s="808"/>
      <c r="BH28" s="808"/>
      <c r="BI28" s="809"/>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87</v>
      </c>
      <c r="R29" s="771"/>
      <c r="S29" s="771"/>
      <c r="T29" s="771"/>
      <c r="U29" s="771"/>
      <c r="V29" s="771">
        <v>87</v>
      </c>
      <c r="W29" s="771"/>
      <c r="X29" s="771"/>
      <c r="Y29" s="771"/>
      <c r="Z29" s="771"/>
      <c r="AA29" s="771" t="s">
        <v>550</v>
      </c>
      <c r="AB29" s="771"/>
      <c r="AC29" s="771"/>
      <c r="AD29" s="771"/>
      <c r="AE29" s="772"/>
      <c r="AF29" s="773" t="s">
        <v>121</v>
      </c>
      <c r="AG29" s="774"/>
      <c r="AH29" s="774"/>
      <c r="AI29" s="774"/>
      <c r="AJ29" s="775"/>
      <c r="AK29" s="822">
        <v>63</v>
      </c>
      <c r="AL29" s="818"/>
      <c r="AM29" s="818"/>
      <c r="AN29" s="818"/>
      <c r="AO29" s="818"/>
      <c r="AP29" s="818">
        <v>110</v>
      </c>
      <c r="AQ29" s="818"/>
      <c r="AR29" s="818"/>
      <c r="AS29" s="818"/>
      <c r="AT29" s="818"/>
      <c r="AU29" s="818">
        <v>84</v>
      </c>
      <c r="AV29" s="818"/>
      <c r="AW29" s="818"/>
      <c r="AX29" s="818"/>
      <c r="AY29" s="818"/>
      <c r="AZ29" s="819" t="s">
        <v>550</v>
      </c>
      <c r="BA29" s="819"/>
      <c r="BB29" s="819"/>
      <c r="BC29" s="819"/>
      <c r="BD29" s="819"/>
      <c r="BE29" s="820"/>
      <c r="BF29" s="820"/>
      <c r="BG29" s="820"/>
      <c r="BH29" s="820"/>
      <c r="BI29" s="821"/>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136</v>
      </c>
      <c r="R30" s="771"/>
      <c r="S30" s="771"/>
      <c r="T30" s="771"/>
      <c r="U30" s="771"/>
      <c r="V30" s="771">
        <v>130</v>
      </c>
      <c r="W30" s="771"/>
      <c r="X30" s="771"/>
      <c r="Y30" s="771"/>
      <c r="Z30" s="771"/>
      <c r="AA30" s="771">
        <v>6</v>
      </c>
      <c r="AB30" s="771"/>
      <c r="AC30" s="771"/>
      <c r="AD30" s="771"/>
      <c r="AE30" s="772"/>
      <c r="AF30" s="773">
        <v>6</v>
      </c>
      <c r="AG30" s="774"/>
      <c r="AH30" s="774"/>
      <c r="AI30" s="774"/>
      <c r="AJ30" s="775"/>
      <c r="AK30" s="822" t="s">
        <v>550</v>
      </c>
      <c r="AL30" s="818"/>
      <c r="AM30" s="818"/>
      <c r="AN30" s="818"/>
      <c r="AO30" s="818"/>
      <c r="AP30" s="818">
        <v>26</v>
      </c>
      <c r="AQ30" s="818"/>
      <c r="AR30" s="818"/>
      <c r="AS30" s="818"/>
      <c r="AT30" s="818"/>
      <c r="AU30" s="818" t="s">
        <v>550</v>
      </c>
      <c r="AV30" s="818"/>
      <c r="AW30" s="818"/>
      <c r="AX30" s="818"/>
      <c r="AY30" s="818"/>
      <c r="AZ30" s="819" t="s">
        <v>550</v>
      </c>
      <c r="BA30" s="819"/>
      <c r="BB30" s="819"/>
      <c r="BC30" s="819"/>
      <c r="BD30" s="819"/>
      <c r="BE30" s="820"/>
      <c r="BF30" s="820"/>
      <c r="BG30" s="820"/>
      <c r="BH30" s="820"/>
      <c r="BI30" s="821"/>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1910</v>
      </c>
      <c r="R31" s="771"/>
      <c r="S31" s="771"/>
      <c r="T31" s="771"/>
      <c r="U31" s="771"/>
      <c r="V31" s="771">
        <v>1908</v>
      </c>
      <c r="W31" s="771"/>
      <c r="X31" s="771"/>
      <c r="Y31" s="771"/>
      <c r="Z31" s="771"/>
      <c r="AA31" s="771">
        <v>2</v>
      </c>
      <c r="AB31" s="771"/>
      <c r="AC31" s="771"/>
      <c r="AD31" s="771"/>
      <c r="AE31" s="772"/>
      <c r="AF31" s="773">
        <v>2</v>
      </c>
      <c r="AG31" s="774"/>
      <c r="AH31" s="774"/>
      <c r="AI31" s="774"/>
      <c r="AJ31" s="775"/>
      <c r="AK31" s="822">
        <v>410</v>
      </c>
      <c r="AL31" s="818"/>
      <c r="AM31" s="818"/>
      <c r="AN31" s="818"/>
      <c r="AO31" s="818"/>
      <c r="AP31" s="818" t="s">
        <v>550</v>
      </c>
      <c r="AQ31" s="818"/>
      <c r="AR31" s="818"/>
      <c r="AS31" s="818"/>
      <c r="AT31" s="818"/>
      <c r="AU31" s="818" t="s">
        <v>550</v>
      </c>
      <c r="AV31" s="818"/>
      <c r="AW31" s="818"/>
      <c r="AX31" s="818"/>
      <c r="AY31" s="818"/>
      <c r="AZ31" s="819" t="s">
        <v>550</v>
      </c>
      <c r="BA31" s="819"/>
      <c r="BB31" s="819"/>
      <c r="BC31" s="819"/>
      <c r="BD31" s="819"/>
      <c r="BE31" s="820"/>
      <c r="BF31" s="820"/>
      <c r="BG31" s="820"/>
      <c r="BH31" s="820"/>
      <c r="BI31" s="821"/>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9509</v>
      </c>
      <c r="R32" s="771"/>
      <c r="S32" s="771"/>
      <c r="T32" s="771"/>
      <c r="U32" s="771"/>
      <c r="V32" s="771">
        <v>9291</v>
      </c>
      <c r="W32" s="771"/>
      <c r="X32" s="771"/>
      <c r="Y32" s="771"/>
      <c r="Z32" s="771"/>
      <c r="AA32" s="771">
        <v>218</v>
      </c>
      <c r="AB32" s="771"/>
      <c r="AC32" s="771"/>
      <c r="AD32" s="771"/>
      <c r="AE32" s="772"/>
      <c r="AF32" s="773">
        <v>218</v>
      </c>
      <c r="AG32" s="774"/>
      <c r="AH32" s="774"/>
      <c r="AI32" s="774"/>
      <c r="AJ32" s="775"/>
      <c r="AK32" s="822">
        <v>1396</v>
      </c>
      <c r="AL32" s="818"/>
      <c r="AM32" s="818"/>
      <c r="AN32" s="818"/>
      <c r="AO32" s="818"/>
      <c r="AP32" s="818" t="s">
        <v>550</v>
      </c>
      <c r="AQ32" s="818"/>
      <c r="AR32" s="818"/>
      <c r="AS32" s="818"/>
      <c r="AT32" s="818"/>
      <c r="AU32" s="818" t="s">
        <v>550</v>
      </c>
      <c r="AV32" s="818"/>
      <c r="AW32" s="818"/>
      <c r="AX32" s="818"/>
      <c r="AY32" s="818"/>
      <c r="AZ32" s="819" t="s">
        <v>550</v>
      </c>
      <c r="BA32" s="819"/>
      <c r="BB32" s="819"/>
      <c r="BC32" s="819"/>
      <c r="BD32" s="819"/>
      <c r="BE32" s="820"/>
      <c r="BF32" s="820"/>
      <c r="BG32" s="820"/>
      <c r="BH32" s="820"/>
      <c r="BI32" s="821"/>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122</v>
      </c>
      <c r="R33" s="771"/>
      <c r="S33" s="771"/>
      <c r="T33" s="771"/>
      <c r="U33" s="771"/>
      <c r="V33" s="771">
        <v>122</v>
      </c>
      <c r="W33" s="771"/>
      <c r="X33" s="771"/>
      <c r="Y33" s="771"/>
      <c r="Z33" s="771"/>
      <c r="AA33" s="771" t="s">
        <v>550</v>
      </c>
      <c r="AB33" s="771"/>
      <c r="AC33" s="771"/>
      <c r="AD33" s="771"/>
      <c r="AE33" s="772"/>
      <c r="AF33" s="773" t="s">
        <v>121</v>
      </c>
      <c r="AG33" s="774"/>
      <c r="AH33" s="774"/>
      <c r="AI33" s="774"/>
      <c r="AJ33" s="775"/>
      <c r="AK33" s="822">
        <v>57</v>
      </c>
      <c r="AL33" s="818"/>
      <c r="AM33" s="818"/>
      <c r="AN33" s="818"/>
      <c r="AO33" s="818"/>
      <c r="AP33" s="818" t="s">
        <v>550</v>
      </c>
      <c r="AQ33" s="818"/>
      <c r="AR33" s="818"/>
      <c r="AS33" s="818"/>
      <c r="AT33" s="818"/>
      <c r="AU33" s="818" t="s">
        <v>550</v>
      </c>
      <c r="AV33" s="818"/>
      <c r="AW33" s="818"/>
      <c r="AX33" s="818"/>
      <c r="AY33" s="818"/>
      <c r="AZ33" s="819" t="s">
        <v>550</v>
      </c>
      <c r="BA33" s="819"/>
      <c r="BB33" s="819"/>
      <c r="BC33" s="819"/>
      <c r="BD33" s="819"/>
      <c r="BE33" s="820"/>
      <c r="BF33" s="820"/>
      <c r="BG33" s="820"/>
      <c r="BH33" s="820"/>
      <c r="BI33" s="821"/>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394</v>
      </c>
      <c r="C34" s="768"/>
      <c r="D34" s="768"/>
      <c r="E34" s="768"/>
      <c r="F34" s="768"/>
      <c r="G34" s="768"/>
      <c r="H34" s="768"/>
      <c r="I34" s="768"/>
      <c r="J34" s="768"/>
      <c r="K34" s="768"/>
      <c r="L34" s="768"/>
      <c r="M34" s="768"/>
      <c r="N34" s="768"/>
      <c r="O34" s="768"/>
      <c r="P34" s="769"/>
      <c r="Q34" s="770">
        <v>160197</v>
      </c>
      <c r="R34" s="771"/>
      <c r="S34" s="771"/>
      <c r="T34" s="771"/>
      <c r="U34" s="771"/>
      <c r="V34" s="771">
        <v>150700</v>
      </c>
      <c r="W34" s="771"/>
      <c r="X34" s="771"/>
      <c r="Y34" s="771"/>
      <c r="Z34" s="771"/>
      <c r="AA34" s="771">
        <v>9498</v>
      </c>
      <c r="AB34" s="771"/>
      <c r="AC34" s="771"/>
      <c r="AD34" s="771"/>
      <c r="AE34" s="772"/>
      <c r="AF34" s="773">
        <v>46423</v>
      </c>
      <c r="AG34" s="774"/>
      <c r="AH34" s="774"/>
      <c r="AI34" s="774"/>
      <c r="AJ34" s="775"/>
      <c r="AK34" s="822" t="s">
        <v>550</v>
      </c>
      <c r="AL34" s="818"/>
      <c r="AM34" s="818"/>
      <c r="AN34" s="818"/>
      <c r="AO34" s="818"/>
      <c r="AP34" s="818" t="s">
        <v>550</v>
      </c>
      <c r="AQ34" s="818"/>
      <c r="AR34" s="818"/>
      <c r="AS34" s="818"/>
      <c r="AT34" s="818"/>
      <c r="AU34" s="818" t="s">
        <v>550</v>
      </c>
      <c r="AV34" s="818"/>
      <c r="AW34" s="818"/>
      <c r="AX34" s="818"/>
      <c r="AY34" s="818"/>
      <c r="AZ34" s="819" t="s">
        <v>550</v>
      </c>
      <c r="BA34" s="819"/>
      <c r="BB34" s="819"/>
      <c r="BC34" s="819"/>
      <c r="BD34" s="819"/>
      <c r="BE34" s="820" t="s">
        <v>395</v>
      </c>
      <c r="BF34" s="820"/>
      <c r="BG34" s="820"/>
      <c r="BH34" s="820"/>
      <c r="BI34" s="821"/>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396</v>
      </c>
      <c r="C35" s="768"/>
      <c r="D35" s="768"/>
      <c r="E35" s="768"/>
      <c r="F35" s="768"/>
      <c r="G35" s="768"/>
      <c r="H35" s="768"/>
      <c r="I35" s="768"/>
      <c r="J35" s="768"/>
      <c r="K35" s="768"/>
      <c r="L35" s="768"/>
      <c r="M35" s="768"/>
      <c r="N35" s="768"/>
      <c r="O35" s="768"/>
      <c r="P35" s="769"/>
      <c r="Q35" s="770">
        <v>3254</v>
      </c>
      <c r="R35" s="771"/>
      <c r="S35" s="771"/>
      <c r="T35" s="771"/>
      <c r="U35" s="771"/>
      <c r="V35" s="771">
        <v>2945</v>
      </c>
      <c r="W35" s="771"/>
      <c r="X35" s="771"/>
      <c r="Y35" s="771"/>
      <c r="Z35" s="771"/>
      <c r="AA35" s="771">
        <v>309</v>
      </c>
      <c r="AB35" s="771"/>
      <c r="AC35" s="771"/>
      <c r="AD35" s="771"/>
      <c r="AE35" s="772"/>
      <c r="AF35" s="773">
        <v>1233</v>
      </c>
      <c r="AG35" s="774"/>
      <c r="AH35" s="774"/>
      <c r="AI35" s="774"/>
      <c r="AJ35" s="775"/>
      <c r="AK35" s="822">
        <v>1289</v>
      </c>
      <c r="AL35" s="818"/>
      <c r="AM35" s="818"/>
      <c r="AN35" s="818"/>
      <c r="AO35" s="818"/>
      <c r="AP35" s="818">
        <v>16539</v>
      </c>
      <c r="AQ35" s="818"/>
      <c r="AR35" s="818"/>
      <c r="AS35" s="818"/>
      <c r="AT35" s="818"/>
      <c r="AU35" s="818">
        <v>11346</v>
      </c>
      <c r="AV35" s="818"/>
      <c r="AW35" s="818"/>
      <c r="AX35" s="818"/>
      <c r="AY35" s="818"/>
      <c r="AZ35" s="819" t="s">
        <v>550</v>
      </c>
      <c r="BA35" s="819"/>
      <c r="BB35" s="819"/>
      <c r="BC35" s="819"/>
      <c r="BD35" s="819"/>
      <c r="BE35" s="820" t="s">
        <v>395</v>
      </c>
      <c r="BF35" s="820"/>
      <c r="BG35" s="820"/>
      <c r="BH35" s="820"/>
      <c r="BI35" s="821"/>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397</v>
      </c>
      <c r="BK62" s="795"/>
      <c r="BL62" s="795"/>
      <c r="BM62" s="795"/>
      <c r="BN62" s="796"/>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48497</v>
      </c>
      <c r="AG63" s="832"/>
      <c r="AH63" s="832"/>
      <c r="AI63" s="832"/>
      <c r="AJ63" s="833"/>
      <c r="AK63" s="834"/>
      <c r="AL63" s="829"/>
      <c r="AM63" s="829"/>
      <c r="AN63" s="829"/>
      <c r="AO63" s="829"/>
      <c r="AP63" s="832">
        <v>16675</v>
      </c>
      <c r="AQ63" s="832"/>
      <c r="AR63" s="832"/>
      <c r="AS63" s="832"/>
      <c r="AT63" s="832"/>
      <c r="AU63" s="832">
        <v>11430</v>
      </c>
      <c r="AV63" s="832"/>
      <c r="AW63" s="832"/>
      <c r="AX63" s="832"/>
      <c r="AY63" s="832"/>
      <c r="AZ63" s="836"/>
      <c r="BA63" s="836"/>
      <c r="BB63" s="836"/>
      <c r="BC63" s="836"/>
      <c r="BD63" s="836"/>
      <c r="BE63" s="837"/>
      <c r="BF63" s="837"/>
      <c r="BG63" s="837"/>
      <c r="BH63" s="837"/>
      <c r="BI63" s="838"/>
      <c r="BJ63" s="839" t="s">
        <v>121</v>
      </c>
      <c r="BK63" s="840"/>
      <c r="BL63" s="840"/>
      <c r="BM63" s="840"/>
      <c r="BN63" s="841"/>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2" t="s">
        <v>383</v>
      </c>
      <c r="AG66" s="803"/>
      <c r="AH66" s="803"/>
      <c r="AI66" s="803"/>
      <c r="AJ66" s="843"/>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9">
        <v>1</v>
      </c>
      <c r="B68" s="857" t="s">
        <v>551</v>
      </c>
      <c r="C68" s="858"/>
      <c r="D68" s="858"/>
      <c r="E68" s="858"/>
      <c r="F68" s="858"/>
      <c r="G68" s="858"/>
      <c r="H68" s="858"/>
      <c r="I68" s="858"/>
      <c r="J68" s="858"/>
      <c r="K68" s="858"/>
      <c r="L68" s="858"/>
      <c r="M68" s="858"/>
      <c r="N68" s="858"/>
      <c r="O68" s="858"/>
      <c r="P68" s="859"/>
      <c r="Q68" s="860">
        <v>1934</v>
      </c>
      <c r="R68" s="854"/>
      <c r="S68" s="854"/>
      <c r="T68" s="854"/>
      <c r="U68" s="854"/>
      <c r="V68" s="854">
        <v>1897</v>
      </c>
      <c r="W68" s="854"/>
      <c r="X68" s="854"/>
      <c r="Y68" s="854"/>
      <c r="Z68" s="854"/>
      <c r="AA68" s="854">
        <v>37</v>
      </c>
      <c r="AB68" s="854"/>
      <c r="AC68" s="854"/>
      <c r="AD68" s="854"/>
      <c r="AE68" s="854"/>
      <c r="AF68" s="854">
        <v>37</v>
      </c>
      <c r="AG68" s="854"/>
      <c r="AH68" s="854"/>
      <c r="AI68" s="854"/>
      <c r="AJ68" s="854"/>
      <c r="AK68" s="854">
        <v>97</v>
      </c>
      <c r="AL68" s="854"/>
      <c r="AM68" s="854"/>
      <c r="AN68" s="854"/>
      <c r="AO68" s="854"/>
      <c r="AP68" s="854">
        <v>77</v>
      </c>
      <c r="AQ68" s="854"/>
      <c r="AR68" s="854"/>
      <c r="AS68" s="854"/>
      <c r="AT68" s="854"/>
      <c r="AU68" s="854">
        <v>44</v>
      </c>
      <c r="AV68" s="854"/>
      <c r="AW68" s="854"/>
      <c r="AX68" s="854"/>
      <c r="AY68" s="854"/>
      <c r="AZ68" s="855"/>
      <c r="BA68" s="855"/>
      <c r="BB68" s="855"/>
      <c r="BC68" s="855"/>
      <c r="BD68" s="856"/>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1">
        <v>2</v>
      </c>
      <c r="B69" s="861" t="s">
        <v>552</v>
      </c>
      <c r="C69" s="862"/>
      <c r="D69" s="862"/>
      <c r="E69" s="862"/>
      <c r="F69" s="862"/>
      <c r="G69" s="862"/>
      <c r="H69" s="862"/>
      <c r="I69" s="862"/>
      <c r="J69" s="862"/>
      <c r="K69" s="862"/>
      <c r="L69" s="862"/>
      <c r="M69" s="862"/>
      <c r="N69" s="862"/>
      <c r="O69" s="862"/>
      <c r="P69" s="863"/>
      <c r="Q69" s="864">
        <v>1087</v>
      </c>
      <c r="R69" s="818"/>
      <c r="S69" s="818"/>
      <c r="T69" s="818"/>
      <c r="U69" s="818"/>
      <c r="V69" s="818">
        <v>1047</v>
      </c>
      <c r="W69" s="818"/>
      <c r="X69" s="818"/>
      <c r="Y69" s="818"/>
      <c r="Z69" s="818"/>
      <c r="AA69" s="818">
        <v>40</v>
      </c>
      <c r="AB69" s="818"/>
      <c r="AC69" s="818"/>
      <c r="AD69" s="818"/>
      <c r="AE69" s="818"/>
      <c r="AF69" s="818">
        <v>40</v>
      </c>
      <c r="AG69" s="818"/>
      <c r="AH69" s="818"/>
      <c r="AI69" s="818"/>
      <c r="AJ69" s="818"/>
      <c r="AK69" s="818">
        <v>58</v>
      </c>
      <c r="AL69" s="818"/>
      <c r="AM69" s="818"/>
      <c r="AN69" s="818"/>
      <c r="AO69" s="818"/>
      <c r="AP69" s="818" t="s">
        <v>550</v>
      </c>
      <c r="AQ69" s="818"/>
      <c r="AR69" s="818"/>
      <c r="AS69" s="818"/>
      <c r="AT69" s="818"/>
      <c r="AU69" s="818" t="s">
        <v>550</v>
      </c>
      <c r="AV69" s="818"/>
      <c r="AW69" s="818"/>
      <c r="AX69" s="818"/>
      <c r="AY69" s="818"/>
      <c r="AZ69" s="820"/>
      <c r="BA69" s="820"/>
      <c r="BB69" s="820"/>
      <c r="BC69" s="820"/>
      <c r="BD69" s="821"/>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1">
        <v>3</v>
      </c>
      <c r="B70" s="861" t="s">
        <v>553</v>
      </c>
      <c r="C70" s="862"/>
      <c r="D70" s="862"/>
      <c r="E70" s="862"/>
      <c r="F70" s="862"/>
      <c r="G70" s="862"/>
      <c r="H70" s="862"/>
      <c r="I70" s="862"/>
      <c r="J70" s="862"/>
      <c r="K70" s="862"/>
      <c r="L70" s="862"/>
      <c r="M70" s="862"/>
      <c r="N70" s="862"/>
      <c r="O70" s="862"/>
      <c r="P70" s="863"/>
      <c r="Q70" s="864">
        <v>656</v>
      </c>
      <c r="R70" s="818"/>
      <c r="S70" s="818"/>
      <c r="T70" s="818"/>
      <c r="U70" s="818"/>
      <c r="V70" s="818">
        <v>636</v>
      </c>
      <c r="W70" s="818"/>
      <c r="X70" s="818"/>
      <c r="Y70" s="818"/>
      <c r="Z70" s="818"/>
      <c r="AA70" s="818">
        <v>20</v>
      </c>
      <c r="AB70" s="818"/>
      <c r="AC70" s="818"/>
      <c r="AD70" s="818"/>
      <c r="AE70" s="818"/>
      <c r="AF70" s="818">
        <v>20</v>
      </c>
      <c r="AG70" s="818"/>
      <c r="AH70" s="818"/>
      <c r="AI70" s="818"/>
      <c r="AJ70" s="818"/>
      <c r="AK70" s="818">
        <v>16</v>
      </c>
      <c r="AL70" s="818"/>
      <c r="AM70" s="818"/>
      <c r="AN70" s="818"/>
      <c r="AO70" s="818"/>
      <c r="AP70" s="818">
        <v>608</v>
      </c>
      <c r="AQ70" s="818"/>
      <c r="AR70" s="818"/>
      <c r="AS70" s="818"/>
      <c r="AT70" s="818"/>
      <c r="AU70" s="818">
        <v>109</v>
      </c>
      <c r="AV70" s="818"/>
      <c r="AW70" s="818"/>
      <c r="AX70" s="818"/>
      <c r="AY70" s="818"/>
      <c r="AZ70" s="820"/>
      <c r="BA70" s="820"/>
      <c r="BB70" s="820"/>
      <c r="BC70" s="820"/>
      <c r="BD70" s="821"/>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1">
        <v>4</v>
      </c>
      <c r="B71" s="861" t="s">
        <v>554</v>
      </c>
      <c r="C71" s="862"/>
      <c r="D71" s="862"/>
      <c r="E71" s="862"/>
      <c r="F71" s="862"/>
      <c r="G71" s="862"/>
      <c r="H71" s="862"/>
      <c r="I71" s="862"/>
      <c r="J71" s="862"/>
      <c r="K71" s="862"/>
      <c r="L71" s="862"/>
      <c r="M71" s="862"/>
      <c r="N71" s="862"/>
      <c r="O71" s="862"/>
      <c r="P71" s="863"/>
      <c r="Q71" s="864">
        <v>354</v>
      </c>
      <c r="R71" s="818"/>
      <c r="S71" s="818"/>
      <c r="T71" s="818"/>
      <c r="U71" s="818"/>
      <c r="V71" s="818">
        <v>347</v>
      </c>
      <c r="W71" s="818"/>
      <c r="X71" s="818"/>
      <c r="Y71" s="818"/>
      <c r="Z71" s="818"/>
      <c r="AA71" s="818">
        <v>8</v>
      </c>
      <c r="AB71" s="818"/>
      <c r="AC71" s="818"/>
      <c r="AD71" s="818"/>
      <c r="AE71" s="818"/>
      <c r="AF71" s="818">
        <v>8</v>
      </c>
      <c r="AG71" s="818"/>
      <c r="AH71" s="818"/>
      <c r="AI71" s="818"/>
      <c r="AJ71" s="818"/>
      <c r="AK71" s="818">
        <v>18</v>
      </c>
      <c r="AL71" s="818"/>
      <c r="AM71" s="818"/>
      <c r="AN71" s="818"/>
      <c r="AO71" s="818"/>
      <c r="AP71" s="818" t="s">
        <v>489</v>
      </c>
      <c r="AQ71" s="818"/>
      <c r="AR71" s="818"/>
      <c r="AS71" s="818"/>
      <c r="AT71" s="818"/>
      <c r="AU71" s="818" t="s">
        <v>489</v>
      </c>
      <c r="AV71" s="818"/>
      <c r="AW71" s="818"/>
      <c r="AX71" s="818"/>
      <c r="AY71" s="818"/>
      <c r="AZ71" s="820"/>
      <c r="BA71" s="820"/>
      <c r="BB71" s="820"/>
      <c r="BC71" s="820"/>
      <c r="BD71" s="821"/>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1">
        <v>5</v>
      </c>
      <c r="B72" s="861" t="s">
        <v>555</v>
      </c>
      <c r="C72" s="862"/>
      <c r="D72" s="862"/>
      <c r="E72" s="862"/>
      <c r="F72" s="862"/>
      <c r="G72" s="862"/>
      <c r="H72" s="862"/>
      <c r="I72" s="862"/>
      <c r="J72" s="862"/>
      <c r="K72" s="862"/>
      <c r="L72" s="862"/>
      <c r="M72" s="862"/>
      <c r="N72" s="862"/>
      <c r="O72" s="862"/>
      <c r="P72" s="863"/>
      <c r="Q72" s="864">
        <v>0</v>
      </c>
      <c r="R72" s="818"/>
      <c r="S72" s="818"/>
      <c r="T72" s="818"/>
      <c r="U72" s="818"/>
      <c r="V72" s="818">
        <v>0</v>
      </c>
      <c r="W72" s="818"/>
      <c r="X72" s="818"/>
      <c r="Y72" s="818"/>
      <c r="Z72" s="818"/>
      <c r="AA72" s="818">
        <v>0</v>
      </c>
      <c r="AB72" s="818"/>
      <c r="AC72" s="818"/>
      <c r="AD72" s="818"/>
      <c r="AE72" s="818"/>
      <c r="AF72" s="818">
        <v>0</v>
      </c>
      <c r="AG72" s="818"/>
      <c r="AH72" s="818"/>
      <c r="AI72" s="818"/>
      <c r="AJ72" s="818"/>
      <c r="AK72" s="818" t="s">
        <v>550</v>
      </c>
      <c r="AL72" s="818"/>
      <c r="AM72" s="818"/>
      <c r="AN72" s="818"/>
      <c r="AO72" s="818"/>
      <c r="AP72" s="818" t="s">
        <v>489</v>
      </c>
      <c r="AQ72" s="818"/>
      <c r="AR72" s="818"/>
      <c r="AS72" s="818"/>
      <c r="AT72" s="818"/>
      <c r="AU72" s="818" t="s">
        <v>489</v>
      </c>
      <c r="AV72" s="818"/>
      <c r="AW72" s="818"/>
      <c r="AX72" s="818"/>
      <c r="AY72" s="818"/>
      <c r="AZ72" s="820"/>
      <c r="BA72" s="820"/>
      <c r="BB72" s="820"/>
      <c r="BC72" s="820"/>
      <c r="BD72" s="821"/>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1">
        <v>6</v>
      </c>
      <c r="B73" s="861" t="s">
        <v>556</v>
      </c>
      <c r="C73" s="862"/>
      <c r="D73" s="862"/>
      <c r="E73" s="862"/>
      <c r="F73" s="862"/>
      <c r="G73" s="862"/>
      <c r="H73" s="862"/>
      <c r="I73" s="862"/>
      <c r="J73" s="862"/>
      <c r="K73" s="862"/>
      <c r="L73" s="862"/>
      <c r="M73" s="862"/>
      <c r="N73" s="862"/>
      <c r="O73" s="862"/>
      <c r="P73" s="863"/>
      <c r="Q73" s="864">
        <v>8</v>
      </c>
      <c r="R73" s="818"/>
      <c r="S73" s="818"/>
      <c r="T73" s="818"/>
      <c r="U73" s="818"/>
      <c r="V73" s="818">
        <v>6</v>
      </c>
      <c r="W73" s="818"/>
      <c r="X73" s="818"/>
      <c r="Y73" s="818"/>
      <c r="Z73" s="818"/>
      <c r="AA73" s="818">
        <v>2</v>
      </c>
      <c r="AB73" s="818"/>
      <c r="AC73" s="818"/>
      <c r="AD73" s="818"/>
      <c r="AE73" s="818"/>
      <c r="AF73" s="818">
        <v>2</v>
      </c>
      <c r="AG73" s="818"/>
      <c r="AH73" s="818"/>
      <c r="AI73" s="818"/>
      <c r="AJ73" s="818"/>
      <c r="AK73" s="818" t="s">
        <v>550</v>
      </c>
      <c r="AL73" s="818"/>
      <c r="AM73" s="818"/>
      <c r="AN73" s="818"/>
      <c r="AO73" s="818"/>
      <c r="AP73" s="818" t="s">
        <v>489</v>
      </c>
      <c r="AQ73" s="818"/>
      <c r="AR73" s="818"/>
      <c r="AS73" s="818"/>
      <c r="AT73" s="818"/>
      <c r="AU73" s="818" t="s">
        <v>489</v>
      </c>
      <c r="AV73" s="818"/>
      <c r="AW73" s="818"/>
      <c r="AX73" s="818"/>
      <c r="AY73" s="818"/>
      <c r="AZ73" s="820"/>
      <c r="BA73" s="820"/>
      <c r="BB73" s="820"/>
      <c r="BC73" s="820"/>
      <c r="BD73" s="821"/>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1">
        <v>7</v>
      </c>
      <c r="B74" s="861" t="s">
        <v>557</v>
      </c>
      <c r="C74" s="862"/>
      <c r="D74" s="862"/>
      <c r="E74" s="862"/>
      <c r="F74" s="862"/>
      <c r="G74" s="862"/>
      <c r="H74" s="862"/>
      <c r="I74" s="862"/>
      <c r="J74" s="862"/>
      <c r="K74" s="862"/>
      <c r="L74" s="862"/>
      <c r="M74" s="862"/>
      <c r="N74" s="862"/>
      <c r="O74" s="862"/>
      <c r="P74" s="863"/>
      <c r="Q74" s="864">
        <v>820</v>
      </c>
      <c r="R74" s="818"/>
      <c r="S74" s="818"/>
      <c r="T74" s="818"/>
      <c r="U74" s="818"/>
      <c r="V74" s="818">
        <v>797</v>
      </c>
      <c r="W74" s="818"/>
      <c r="X74" s="818"/>
      <c r="Y74" s="818"/>
      <c r="Z74" s="818"/>
      <c r="AA74" s="818">
        <v>23</v>
      </c>
      <c r="AB74" s="818"/>
      <c r="AC74" s="818"/>
      <c r="AD74" s="818"/>
      <c r="AE74" s="818"/>
      <c r="AF74" s="818">
        <v>23</v>
      </c>
      <c r="AG74" s="818"/>
      <c r="AH74" s="818"/>
      <c r="AI74" s="818"/>
      <c r="AJ74" s="818"/>
      <c r="AK74" s="818">
        <v>152</v>
      </c>
      <c r="AL74" s="818"/>
      <c r="AM74" s="818"/>
      <c r="AN74" s="818"/>
      <c r="AO74" s="818"/>
      <c r="AP74" s="818" t="s">
        <v>489</v>
      </c>
      <c r="AQ74" s="818"/>
      <c r="AR74" s="818"/>
      <c r="AS74" s="818"/>
      <c r="AT74" s="818"/>
      <c r="AU74" s="818" t="s">
        <v>489</v>
      </c>
      <c r="AV74" s="818"/>
      <c r="AW74" s="818"/>
      <c r="AX74" s="818"/>
      <c r="AY74" s="818"/>
      <c r="AZ74" s="820"/>
      <c r="BA74" s="820"/>
      <c r="BB74" s="820"/>
      <c r="BC74" s="820"/>
      <c r="BD74" s="821"/>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1">
        <v>8</v>
      </c>
      <c r="B75" s="861" t="s">
        <v>558</v>
      </c>
      <c r="C75" s="862"/>
      <c r="D75" s="862"/>
      <c r="E75" s="862"/>
      <c r="F75" s="862"/>
      <c r="G75" s="862"/>
      <c r="H75" s="862"/>
      <c r="I75" s="862"/>
      <c r="J75" s="862"/>
      <c r="K75" s="862"/>
      <c r="L75" s="862"/>
      <c r="M75" s="862"/>
      <c r="N75" s="862"/>
      <c r="O75" s="862"/>
      <c r="P75" s="863"/>
      <c r="Q75" s="865">
        <v>162866</v>
      </c>
      <c r="R75" s="866"/>
      <c r="S75" s="866"/>
      <c r="T75" s="866"/>
      <c r="U75" s="822"/>
      <c r="V75" s="867">
        <v>159925</v>
      </c>
      <c r="W75" s="866"/>
      <c r="X75" s="866"/>
      <c r="Y75" s="866"/>
      <c r="Z75" s="822"/>
      <c r="AA75" s="867">
        <v>2941</v>
      </c>
      <c r="AB75" s="866"/>
      <c r="AC75" s="866"/>
      <c r="AD75" s="866"/>
      <c r="AE75" s="822"/>
      <c r="AF75" s="867">
        <v>2941</v>
      </c>
      <c r="AG75" s="866"/>
      <c r="AH75" s="866"/>
      <c r="AI75" s="866"/>
      <c r="AJ75" s="822"/>
      <c r="AK75" s="867">
        <v>1620</v>
      </c>
      <c r="AL75" s="866"/>
      <c r="AM75" s="866"/>
      <c r="AN75" s="866"/>
      <c r="AO75" s="822"/>
      <c r="AP75" s="867" t="s">
        <v>489</v>
      </c>
      <c r="AQ75" s="866"/>
      <c r="AR75" s="866"/>
      <c r="AS75" s="866"/>
      <c r="AT75" s="822"/>
      <c r="AU75" s="867" t="s">
        <v>489</v>
      </c>
      <c r="AV75" s="866"/>
      <c r="AW75" s="866"/>
      <c r="AX75" s="866"/>
      <c r="AY75" s="822"/>
      <c r="AZ75" s="820"/>
      <c r="BA75" s="820"/>
      <c r="BB75" s="820"/>
      <c r="BC75" s="820"/>
      <c r="BD75" s="821"/>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1">
        <v>9</v>
      </c>
      <c r="B76" s="861" t="s">
        <v>559</v>
      </c>
      <c r="C76" s="862"/>
      <c r="D76" s="862"/>
      <c r="E76" s="862"/>
      <c r="F76" s="862"/>
      <c r="G76" s="862"/>
      <c r="H76" s="862"/>
      <c r="I76" s="862"/>
      <c r="J76" s="862"/>
      <c r="K76" s="862"/>
      <c r="L76" s="862"/>
      <c r="M76" s="862"/>
      <c r="N76" s="862"/>
      <c r="O76" s="862"/>
      <c r="P76" s="863"/>
      <c r="Q76" s="865">
        <v>21549</v>
      </c>
      <c r="R76" s="866"/>
      <c r="S76" s="866"/>
      <c r="T76" s="866"/>
      <c r="U76" s="822"/>
      <c r="V76" s="867">
        <v>21154</v>
      </c>
      <c r="W76" s="866"/>
      <c r="X76" s="866"/>
      <c r="Y76" s="866"/>
      <c r="Z76" s="822"/>
      <c r="AA76" s="867">
        <v>395</v>
      </c>
      <c r="AB76" s="866"/>
      <c r="AC76" s="866"/>
      <c r="AD76" s="866"/>
      <c r="AE76" s="822"/>
      <c r="AF76" s="867">
        <v>28145</v>
      </c>
      <c r="AG76" s="866"/>
      <c r="AH76" s="866"/>
      <c r="AI76" s="866"/>
      <c r="AJ76" s="822"/>
      <c r="AK76" s="867" t="s">
        <v>550</v>
      </c>
      <c r="AL76" s="866"/>
      <c r="AM76" s="866"/>
      <c r="AN76" s="866"/>
      <c r="AO76" s="822"/>
      <c r="AP76" s="867">
        <v>52844</v>
      </c>
      <c r="AQ76" s="866"/>
      <c r="AR76" s="866"/>
      <c r="AS76" s="866"/>
      <c r="AT76" s="822"/>
      <c r="AU76" s="867">
        <v>264</v>
      </c>
      <c r="AV76" s="866"/>
      <c r="AW76" s="866"/>
      <c r="AX76" s="866"/>
      <c r="AY76" s="822"/>
      <c r="AZ76" s="820" t="s">
        <v>561</v>
      </c>
      <c r="BA76" s="820"/>
      <c r="BB76" s="820"/>
      <c r="BC76" s="820"/>
      <c r="BD76" s="821"/>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1">
        <v>10</v>
      </c>
      <c r="B77" s="861" t="s">
        <v>560</v>
      </c>
      <c r="C77" s="862"/>
      <c r="D77" s="862"/>
      <c r="E77" s="862"/>
      <c r="F77" s="862"/>
      <c r="G77" s="862"/>
      <c r="H77" s="862"/>
      <c r="I77" s="862"/>
      <c r="J77" s="862"/>
      <c r="K77" s="862"/>
      <c r="L77" s="862"/>
      <c r="M77" s="862"/>
      <c r="N77" s="862"/>
      <c r="O77" s="862"/>
      <c r="P77" s="863"/>
      <c r="Q77" s="865">
        <v>736</v>
      </c>
      <c r="R77" s="866"/>
      <c r="S77" s="866"/>
      <c r="T77" s="866"/>
      <c r="U77" s="822"/>
      <c r="V77" s="867">
        <v>587</v>
      </c>
      <c r="W77" s="866"/>
      <c r="X77" s="866"/>
      <c r="Y77" s="866"/>
      <c r="Z77" s="822"/>
      <c r="AA77" s="867">
        <v>149</v>
      </c>
      <c r="AB77" s="866"/>
      <c r="AC77" s="866"/>
      <c r="AD77" s="866"/>
      <c r="AE77" s="822"/>
      <c r="AF77" s="867">
        <v>2079</v>
      </c>
      <c r="AG77" s="866"/>
      <c r="AH77" s="866"/>
      <c r="AI77" s="866"/>
      <c r="AJ77" s="822"/>
      <c r="AK77" s="867" t="s">
        <v>550</v>
      </c>
      <c r="AL77" s="866"/>
      <c r="AM77" s="866"/>
      <c r="AN77" s="866"/>
      <c r="AO77" s="822"/>
      <c r="AP77" s="867">
        <v>1074</v>
      </c>
      <c r="AQ77" s="866"/>
      <c r="AR77" s="866"/>
      <c r="AS77" s="866"/>
      <c r="AT77" s="822"/>
      <c r="AU77" s="867" t="s">
        <v>550</v>
      </c>
      <c r="AV77" s="866"/>
      <c r="AW77" s="866"/>
      <c r="AX77" s="866"/>
      <c r="AY77" s="822"/>
      <c r="AZ77" s="820" t="s">
        <v>561</v>
      </c>
      <c r="BA77" s="820"/>
      <c r="BB77" s="820"/>
      <c r="BC77" s="820"/>
      <c r="BD77" s="821"/>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1">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1">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1">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1">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1">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1">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1">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1">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1">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33295</v>
      </c>
      <c r="AG88" s="832"/>
      <c r="AH88" s="832"/>
      <c r="AI88" s="832"/>
      <c r="AJ88" s="832"/>
      <c r="AK88" s="829"/>
      <c r="AL88" s="829"/>
      <c r="AM88" s="829"/>
      <c r="AN88" s="829"/>
      <c r="AO88" s="829"/>
      <c r="AP88" s="832">
        <v>54603</v>
      </c>
      <c r="AQ88" s="832"/>
      <c r="AR88" s="832"/>
      <c r="AS88" s="832"/>
      <c r="AT88" s="832"/>
      <c r="AU88" s="832">
        <v>417</v>
      </c>
      <c r="AV88" s="832"/>
      <c r="AW88" s="832"/>
      <c r="AX88" s="832"/>
      <c r="AY88" s="832"/>
      <c r="AZ88" s="837"/>
      <c r="BA88" s="837"/>
      <c r="BB88" s="837"/>
      <c r="BC88" s="837"/>
      <c r="BD88" s="838"/>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200</v>
      </c>
      <c r="CS102" s="840"/>
      <c r="CT102" s="840"/>
      <c r="CU102" s="840"/>
      <c r="CV102" s="879"/>
      <c r="CW102" s="878">
        <v>35</v>
      </c>
      <c r="CX102" s="840"/>
      <c r="CY102" s="840"/>
      <c r="CZ102" s="840"/>
      <c r="DA102" s="879"/>
      <c r="DB102" s="878">
        <v>274</v>
      </c>
      <c r="DC102" s="840"/>
      <c r="DD102" s="840"/>
      <c r="DE102" s="840"/>
      <c r="DF102" s="879"/>
      <c r="DG102" s="878" t="s">
        <v>550</v>
      </c>
      <c r="DH102" s="840"/>
      <c r="DI102" s="840"/>
      <c r="DJ102" s="840"/>
      <c r="DK102" s="879"/>
      <c r="DL102" s="878" t="s">
        <v>550</v>
      </c>
      <c r="DM102" s="840"/>
      <c r="DN102" s="840"/>
      <c r="DO102" s="840"/>
      <c r="DP102" s="879"/>
      <c r="DQ102" s="878" t="s">
        <v>550</v>
      </c>
      <c r="DR102" s="840"/>
      <c r="DS102" s="840"/>
      <c r="DT102" s="840"/>
      <c r="DU102" s="879"/>
      <c r="DV102" s="776"/>
      <c r="DW102" s="777"/>
      <c r="DX102" s="777"/>
      <c r="DY102" s="777"/>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404</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405</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408</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409</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410</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411</v>
      </c>
      <c r="AB109" s="881"/>
      <c r="AC109" s="881"/>
      <c r="AD109" s="881"/>
      <c r="AE109" s="882"/>
      <c r="AF109" s="880" t="s">
        <v>412</v>
      </c>
      <c r="AG109" s="881"/>
      <c r="AH109" s="881"/>
      <c r="AI109" s="881"/>
      <c r="AJ109" s="882"/>
      <c r="AK109" s="880" t="s">
        <v>294</v>
      </c>
      <c r="AL109" s="881"/>
      <c r="AM109" s="881"/>
      <c r="AN109" s="881"/>
      <c r="AO109" s="882"/>
      <c r="AP109" s="880" t="s">
        <v>413</v>
      </c>
      <c r="AQ109" s="881"/>
      <c r="AR109" s="881"/>
      <c r="AS109" s="881"/>
      <c r="AT109" s="883"/>
      <c r="AU109" s="900" t="s">
        <v>410</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411</v>
      </c>
      <c r="BR109" s="881"/>
      <c r="BS109" s="881"/>
      <c r="BT109" s="881"/>
      <c r="BU109" s="882"/>
      <c r="BV109" s="880" t="s">
        <v>412</v>
      </c>
      <c r="BW109" s="881"/>
      <c r="BX109" s="881"/>
      <c r="BY109" s="881"/>
      <c r="BZ109" s="882"/>
      <c r="CA109" s="880" t="s">
        <v>294</v>
      </c>
      <c r="CB109" s="881"/>
      <c r="CC109" s="881"/>
      <c r="CD109" s="881"/>
      <c r="CE109" s="882"/>
      <c r="CF109" s="901" t="s">
        <v>413</v>
      </c>
      <c r="CG109" s="901"/>
      <c r="CH109" s="901"/>
      <c r="CI109" s="901"/>
      <c r="CJ109" s="901"/>
      <c r="CK109" s="880" t="s">
        <v>414</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411</v>
      </c>
      <c r="DH109" s="881"/>
      <c r="DI109" s="881"/>
      <c r="DJ109" s="881"/>
      <c r="DK109" s="882"/>
      <c r="DL109" s="880" t="s">
        <v>412</v>
      </c>
      <c r="DM109" s="881"/>
      <c r="DN109" s="881"/>
      <c r="DO109" s="881"/>
      <c r="DP109" s="882"/>
      <c r="DQ109" s="880" t="s">
        <v>294</v>
      </c>
      <c r="DR109" s="881"/>
      <c r="DS109" s="881"/>
      <c r="DT109" s="881"/>
      <c r="DU109" s="882"/>
      <c r="DV109" s="880" t="s">
        <v>413</v>
      </c>
      <c r="DW109" s="881"/>
      <c r="DX109" s="881"/>
      <c r="DY109" s="881"/>
      <c r="DZ109" s="883"/>
    </row>
    <row r="110" spans="1:131" s="212" customFormat="1" ht="26.25" customHeight="1" x14ac:dyDescent="0.15">
      <c r="A110" s="884" t="s">
        <v>415</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5952706</v>
      </c>
      <c r="AB110" s="888"/>
      <c r="AC110" s="888"/>
      <c r="AD110" s="888"/>
      <c r="AE110" s="889"/>
      <c r="AF110" s="890">
        <v>5886510</v>
      </c>
      <c r="AG110" s="888"/>
      <c r="AH110" s="888"/>
      <c r="AI110" s="888"/>
      <c r="AJ110" s="889"/>
      <c r="AK110" s="890">
        <v>6046172</v>
      </c>
      <c r="AL110" s="888"/>
      <c r="AM110" s="888"/>
      <c r="AN110" s="888"/>
      <c r="AO110" s="889"/>
      <c r="AP110" s="891">
        <v>25.4</v>
      </c>
      <c r="AQ110" s="892"/>
      <c r="AR110" s="892"/>
      <c r="AS110" s="892"/>
      <c r="AT110" s="893"/>
      <c r="AU110" s="894" t="s">
        <v>69</v>
      </c>
      <c r="AV110" s="895"/>
      <c r="AW110" s="895"/>
      <c r="AX110" s="895"/>
      <c r="AY110" s="895"/>
      <c r="AZ110" s="917" t="s">
        <v>416</v>
      </c>
      <c r="BA110" s="885"/>
      <c r="BB110" s="885"/>
      <c r="BC110" s="885"/>
      <c r="BD110" s="885"/>
      <c r="BE110" s="885"/>
      <c r="BF110" s="885"/>
      <c r="BG110" s="885"/>
      <c r="BH110" s="885"/>
      <c r="BI110" s="885"/>
      <c r="BJ110" s="885"/>
      <c r="BK110" s="885"/>
      <c r="BL110" s="885"/>
      <c r="BM110" s="885"/>
      <c r="BN110" s="885"/>
      <c r="BO110" s="885"/>
      <c r="BP110" s="886"/>
      <c r="BQ110" s="918">
        <v>57194007</v>
      </c>
      <c r="BR110" s="919"/>
      <c r="BS110" s="919"/>
      <c r="BT110" s="919"/>
      <c r="BU110" s="919"/>
      <c r="BV110" s="919">
        <v>57168999</v>
      </c>
      <c r="BW110" s="919"/>
      <c r="BX110" s="919"/>
      <c r="BY110" s="919"/>
      <c r="BZ110" s="919"/>
      <c r="CA110" s="919">
        <v>59326545</v>
      </c>
      <c r="CB110" s="919"/>
      <c r="CC110" s="919"/>
      <c r="CD110" s="919"/>
      <c r="CE110" s="919"/>
      <c r="CF110" s="932">
        <v>249.7</v>
      </c>
      <c r="CG110" s="933"/>
      <c r="CH110" s="933"/>
      <c r="CI110" s="933"/>
      <c r="CJ110" s="933"/>
      <c r="CK110" s="934" t="s">
        <v>417</v>
      </c>
      <c r="CL110" s="935"/>
      <c r="CM110" s="917" t="s">
        <v>418</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121</v>
      </c>
      <c r="DH110" s="919"/>
      <c r="DI110" s="919"/>
      <c r="DJ110" s="919"/>
      <c r="DK110" s="919"/>
      <c r="DL110" s="919" t="s">
        <v>121</v>
      </c>
      <c r="DM110" s="919"/>
      <c r="DN110" s="919"/>
      <c r="DO110" s="919"/>
      <c r="DP110" s="919"/>
      <c r="DQ110" s="919" t="s">
        <v>121</v>
      </c>
      <c r="DR110" s="919"/>
      <c r="DS110" s="919"/>
      <c r="DT110" s="919"/>
      <c r="DU110" s="919"/>
      <c r="DV110" s="920" t="s">
        <v>121</v>
      </c>
      <c r="DW110" s="920"/>
      <c r="DX110" s="920"/>
      <c r="DY110" s="920"/>
      <c r="DZ110" s="921"/>
    </row>
    <row r="111" spans="1:131" s="212" customFormat="1" ht="26.25" customHeight="1" x14ac:dyDescent="0.15">
      <c r="A111" s="922" t="s">
        <v>419</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121</v>
      </c>
      <c r="AB111" s="926"/>
      <c r="AC111" s="926"/>
      <c r="AD111" s="926"/>
      <c r="AE111" s="927"/>
      <c r="AF111" s="928" t="s">
        <v>121</v>
      </c>
      <c r="AG111" s="926"/>
      <c r="AH111" s="926"/>
      <c r="AI111" s="926"/>
      <c r="AJ111" s="927"/>
      <c r="AK111" s="928" t="s">
        <v>121</v>
      </c>
      <c r="AL111" s="926"/>
      <c r="AM111" s="926"/>
      <c r="AN111" s="926"/>
      <c r="AO111" s="927"/>
      <c r="AP111" s="929" t="s">
        <v>121</v>
      </c>
      <c r="AQ111" s="930"/>
      <c r="AR111" s="930"/>
      <c r="AS111" s="930"/>
      <c r="AT111" s="931"/>
      <c r="AU111" s="896"/>
      <c r="AV111" s="897"/>
      <c r="AW111" s="897"/>
      <c r="AX111" s="897"/>
      <c r="AY111" s="897"/>
      <c r="AZ111" s="910" t="s">
        <v>420</v>
      </c>
      <c r="BA111" s="911"/>
      <c r="BB111" s="911"/>
      <c r="BC111" s="911"/>
      <c r="BD111" s="911"/>
      <c r="BE111" s="911"/>
      <c r="BF111" s="911"/>
      <c r="BG111" s="911"/>
      <c r="BH111" s="911"/>
      <c r="BI111" s="911"/>
      <c r="BJ111" s="911"/>
      <c r="BK111" s="911"/>
      <c r="BL111" s="911"/>
      <c r="BM111" s="911"/>
      <c r="BN111" s="911"/>
      <c r="BO111" s="911"/>
      <c r="BP111" s="912"/>
      <c r="BQ111" s="913">
        <v>513933</v>
      </c>
      <c r="BR111" s="914"/>
      <c r="BS111" s="914"/>
      <c r="BT111" s="914"/>
      <c r="BU111" s="914"/>
      <c r="BV111" s="914">
        <v>436950</v>
      </c>
      <c r="BW111" s="914"/>
      <c r="BX111" s="914"/>
      <c r="BY111" s="914"/>
      <c r="BZ111" s="914"/>
      <c r="CA111" s="914">
        <v>423752</v>
      </c>
      <c r="CB111" s="914"/>
      <c r="CC111" s="914"/>
      <c r="CD111" s="914"/>
      <c r="CE111" s="914"/>
      <c r="CF111" s="908">
        <v>1.8</v>
      </c>
      <c r="CG111" s="909"/>
      <c r="CH111" s="909"/>
      <c r="CI111" s="909"/>
      <c r="CJ111" s="909"/>
      <c r="CK111" s="936"/>
      <c r="CL111" s="937"/>
      <c r="CM111" s="910" t="s">
        <v>421</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121</v>
      </c>
      <c r="DH111" s="914"/>
      <c r="DI111" s="914"/>
      <c r="DJ111" s="914"/>
      <c r="DK111" s="914"/>
      <c r="DL111" s="914" t="s">
        <v>121</v>
      </c>
      <c r="DM111" s="914"/>
      <c r="DN111" s="914"/>
      <c r="DO111" s="914"/>
      <c r="DP111" s="914"/>
      <c r="DQ111" s="914" t="s">
        <v>121</v>
      </c>
      <c r="DR111" s="914"/>
      <c r="DS111" s="914"/>
      <c r="DT111" s="914"/>
      <c r="DU111" s="914"/>
      <c r="DV111" s="915" t="s">
        <v>121</v>
      </c>
      <c r="DW111" s="915"/>
      <c r="DX111" s="915"/>
      <c r="DY111" s="915"/>
      <c r="DZ111" s="916"/>
    </row>
    <row r="112" spans="1:131" s="212" customFormat="1" ht="26.25" customHeight="1" x14ac:dyDescent="0.15">
      <c r="A112" s="940" t="s">
        <v>422</v>
      </c>
      <c r="B112" s="941"/>
      <c r="C112" s="911" t="s">
        <v>423</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121</v>
      </c>
      <c r="AB112" s="947"/>
      <c r="AC112" s="947"/>
      <c r="AD112" s="947"/>
      <c r="AE112" s="948"/>
      <c r="AF112" s="949" t="s">
        <v>121</v>
      </c>
      <c r="AG112" s="947"/>
      <c r="AH112" s="947"/>
      <c r="AI112" s="947"/>
      <c r="AJ112" s="948"/>
      <c r="AK112" s="949" t="s">
        <v>121</v>
      </c>
      <c r="AL112" s="947"/>
      <c r="AM112" s="947"/>
      <c r="AN112" s="947"/>
      <c r="AO112" s="948"/>
      <c r="AP112" s="950" t="s">
        <v>121</v>
      </c>
      <c r="AQ112" s="951"/>
      <c r="AR112" s="951"/>
      <c r="AS112" s="951"/>
      <c r="AT112" s="952"/>
      <c r="AU112" s="896"/>
      <c r="AV112" s="897"/>
      <c r="AW112" s="897"/>
      <c r="AX112" s="897"/>
      <c r="AY112" s="897"/>
      <c r="AZ112" s="910" t="s">
        <v>424</v>
      </c>
      <c r="BA112" s="911"/>
      <c r="BB112" s="911"/>
      <c r="BC112" s="911"/>
      <c r="BD112" s="911"/>
      <c r="BE112" s="911"/>
      <c r="BF112" s="911"/>
      <c r="BG112" s="911"/>
      <c r="BH112" s="911"/>
      <c r="BI112" s="911"/>
      <c r="BJ112" s="911"/>
      <c r="BK112" s="911"/>
      <c r="BL112" s="911"/>
      <c r="BM112" s="911"/>
      <c r="BN112" s="911"/>
      <c r="BO112" s="911"/>
      <c r="BP112" s="912"/>
      <c r="BQ112" s="913">
        <v>9286166</v>
      </c>
      <c r="BR112" s="914"/>
      <c r="BS112" s="914"/>
      <c r="BT112" s="914"/>
      <c r="BU112" s="914"/>
      <c r="BV112" s="914">
        <v>9231644</v>
      </c>
      <c r="BW112" s="914"/>
      <c r="BX112" s="914"/>
      <c r="BY112" s="914"/>
      <c r="BZ112" s="914"/>
      <c r="CA112" s="914">
        <v>11430080</v>
      </c>
      <c r="CB112" s="914"/>
      <c r="CC112" s="914"/>
      <c r="CD112" s="914"/>
      <c r="CE112" s="914"/>
      <c r="CF112" s="908">
        <v>48.1</v>
      </c>
      <c r="CG112" s="909"/>
      <c r="CH112" s="909"/>
      <c r="CI112" s="909"/>
      <c r="CJ112" s="909"/>
      <c r="CK112" s="936"/>
      <c r="CL112" s="937"/>
      <c r="CM112" s="910" t="s">
        <v>425</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121</v>
      </c>
      <c r="DH112" s="914"/>
      <c r="DI112" s="914"/>
      <c r="DJ112" s="914"/>
      <c r="DK112" s="914"/>
      <c r="DL112" s="914" t="s">
        <v>121</v>
      </c>
      <c r="DM112" s="914"/>
      <c r="DN112" s="914"/>
      <c r="DO112" s="914"/>
      <c r="DP112" s="914"/>
      <c r="DQ112" s="914" t="s">
        <v>121</v>
      </c>
      <c r="DR112" s="914"/>
      <c r="DS112" s="914"/>
      <c r="DT112" s="914"/>
      <c r="DU112" s="914"/>
      <c r="DV112" s="915" t="s">
        <v>121</v>
      </c>
      <c r="DW112" s="915"/>
      <c r="DX112" s="915"/>
      <c r="DY112" s="915"/>
      <c r="DZ112" s="916"/>
    </row>
    <row r="113" spans="1:130" s="212" customFormat="1" ht="26.25" customHeight="1" x14ac:dyDescent="0.15">
      <c r="A113" s="942"/>
      <c r="B113" s="943"/>
      <c r="C113" s="911" t="s">
        <v>426</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595999</v>
      </c>
      <c r="AB113" s="926"/>
      <c r="AC113" s="926"/>
      <c r="AD113" s="926"/>
      <c r="AE113" s="927"/>
      <c r="AF113" s="928">
        <v>559313</v>
      </c>
      <c r="AG113" s="926"/>
      <c r="AH113" s="926"/>
      <c r="AI113" s="926"/>
      <c r="AJ113" s="927"/>
      <c r="AK113" s="928">
        <v>872326</v>
      </c>
      <c r="AL113" s="926"/>
      <c r="AM113" s="926"/>
      <c r="AN113" s="926"/>
      <c r="AO113" s="927"/>
      <c r="AP113" s="929">
        <v>3.7</v>
      </c>
      <c r="AQ113" s="930"/>
      <c r="AR113" s="930"/>
      <c r="AS113" s="930"/>
      <c r="AT113" s="931"/>
      <c r="AU113" s="896"/>
      <c r="AV113" s="897"/>
      <c r="AW113" s="897"/>
      <c r="AX113" s="897"/>
      <c r="AY113" s="897"/>
      <c r="AZ113" s="910" t="s">
        <v>427</v>
      </c>
      <c r="BA113" s="911"/>
      <c r="BB113" s="911"/>
      <c r="BC113" s="911"/>
      <c r="BD113" s="911"/>
      <c r="BE113" s="911"/>
      <c r="BF113" s="911"/>
      <c r="BG113" s="911"/>
      <c r="BH113" s="911"/>
      <c r="BI113" s="911"/>
      <c r="BJ113" s="911"/>
      <c r="BK113" s="911"/>
      <c r="BL113" s="911"/>
      <c r="BM113" s="911"/>
      <c r="BN113" s="911"/>
      <c r="BO113" s="911"/>
      <c r="BP113" s="912"/>
      <c r="BQ113" s="913">
        <v>615768</v>
      </c>
      <c r="BR113" s="914"/>
      <c r="BS113" s="914"/>
      <c r="BT113" s="914"/>
      <c r="BU113" s="914"/>
      <c r="BV113" s="914">
        <v>517390</v>
      </c>
      <c r="BW113" s="914"/>
      <c r="BX113" s="914"/>
      <c r="BY113" s="914"/>
      <c r="BZ113" s="914"/>
      <c r="CA113" s="914">
        <v>417647</v>
      </c>
      <c r="CB113" s="914"/>
      <c r="CC113" s="914"/>
      <c r="CD113" s="914"/>
      <c r="CE113" s="914"/>
      <c r="CF113" s="908">
        <v>1.8</v>
      </c>
      <c r="CG113" s="909"/>
      <c r="CH113" s="909"/>
      <c r="CI113" s="909"/>
      <c r="CJ113" s="909"/>
      <c r="CK113" s="936"/>
      <c r="CL113" s="937"/>
      <c r="CM113" s="910" t="s">
        <v>428</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121</v>
      </c>
      <c r="DH113" s="947"/>
      <c r="DI113" s="947"/>
      <c r="DJ113" s="947"/>
      <c r="DK113" s="948"/>
      <c r="DL113" s="949" t="s">
        <v>121</v>
      </c>
      <c r="DM113" s="947"/>
      <c r="DN113" s="947"/>
      <c r="DO113" s="947"/>
      <c r="DP113" s="948"/>
      <c r="DQ113" s="949" t="s">
        <v>121</v>
      </c>
      <c r="DR113" s="947"/>
      <c r="DS113" s="947"/>
      <c r="DT113" s="947"/>
      <c r="DU113" s="948"/>
      <c r="DV113" s="950" t="s">
        <v>121</v>
      </c>
      <c r="DW113" s="951"/>
      <c r="DX113" s="951"/>
      <c r="DY113" s="951"/>
      <c r="DZ113" s="952"/>
    </row>
    <row r="114" spans="1:130" s="212" customFormat="1" ht="26.25" customHeight="1" x14ac:dyDescent="0.15">
      <c r="A114" s="942"/>
      <c r="B114" s="943"/>
      <c r="C114" s="911" t="s">
        <v>429</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110760</v>
      </c>
      <c r="AB114" s="947"/>
      <c r="AC114" s="947"/>
      <c r="AD114" s="947"/>
      <c r="AE114" s="948"/>
      <c r="AF114" s="949">
        <v>52334</v>
      </c>
      <c r="AG114" s="947"/>
      <c r="AH114" s="947"/>
      <c r="AI114" s="947"/>
      <c r="AJ114" s="948"/>
      <c r="AK114" s="949">
        <v>56816</v>
      </c>
      <c r="AL114" s="947"/>
      <c r="AM114" s="947"/>
      <c r="AN114" s="947"/>
      <c r="AO114" s="948"/>
      <c r="AP114" s="950">
        <v>0.2</v>
      </c>
      <c r="AQ114" s="951"/>
      <c r="AR114" s="951"/>
      <c r="AS114" s="951"/>
      <c r="AT114" s="952"/>
      <c r="AU114" s="896"/>
      <c r="AV114" s="897"/>
      <c r="AW114" s="897"/>
      <c r="AX114" s="897"/>
      <c r="AY114" s="897"/>
      <c r="AZ114" s="910" t="s">
        <v>430</v>
      </c>
      <c r="BA114" s="911"/>
      <c r="BB114" s="911"/>
      <c r="BC114" s="911"/>
      <c r="BD114" s="911"/>
      <c r="BE114" s="911"/>
      <c r="BF114" s="911"/>
      <c r="BG114" s="911"/>
      <c r="BH114" s="911"/>
      <c r="BI114" s="911"/>
      <c r="BJ114" s="911"/>
      <c r="BK114" s="911"/>
      <c r="BL114" s="911"/>
      <c r="BM114" s="911"/>
      <c r="BN114" s="911"/>
      <c r="BO114" s="911"/>
      <c r="BP114" s="912"/>
      <c r="BQ114" s="913">
        <v>5807341</v>
      </c>
      <c r="BR114" s="914"/>
      <c r="BS114" s="914"/>
      <c r="BT114" s="914"/>
      <c r="BU114" s="914"/>
      <c r="BV114" s="914">
        <v>6076552</v>
      </c>
      <c r="BW114" s="914"/>
      <c r="BX114" s="914"/>
      <c r="BY114" s="914"/>
      <c r="BZ114" s="914"/>
      <c r="CA114" s="914">
        <v>6197207</v>
      </c>
      <c r="CB114" s="914"/>
      <c r="CC114" s="914"/>
      <c r="CD114" s="914"/>
      <c r="CE114" s="914"/>
      <c r="CF114" s="908">
        <v>26.1</v>
      </c>
      <c r="CG114" s="909"/>
      <c r="CH114" s="909"/>
      <c r="CI114" s="909"/>
      <c r="CJ114" s="909"/>
      <c r="CK114" s="936"/>
      <c r="CL114" s="937"/>
      <c r="CM114" s="910" t="s">
        <v>431</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121</v>
      </c>
      <c r="DH114" s="947"/>
      <c r="DI114" s="947"/>
      <c r="DJ114" s="947"/>
      <c r="DK114" s="948"/>
      <c r="DL114" s="949" t="s">
        <v>121</v>
      </c>
      <c r="DM114" s="947"/>
      <c r="DN114" s="947"/>
      <c r="DO114" s="947"/>
      <c r="DP114" s="948"/>
      <c r="DQ114" s="949" t="s">
        <v>121</v>
      </c>
      <c r="DR114" s="947"/>
      <c r="DS114" s="947"/>
      <c r="DT114" s="947"/>
      <c r="DU114" s="948"/>
      <c r="DV114" s="950" t="s">
        <v>121</v>
      </c>
      <c r="DW114" s="951"/>
      <c r="DX114" s="951"/>
      <c r="DY114" s="951"/>
      <c r="DZ114" s="952"/>
    </row>
    <row r="115" spans="1:130" s="212" customFormat="1" ht="26.25" customHeight="1" x14ac:dyDescent="0.15">
      <c r="A115" s="942"/>
      <c r="B115" s="943"/>
      <c r="C115" s="911" t="s">
        <v>432</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3025</v>
      </c>
      <c r="AB115" s="926"/>
      <c r="AC115" s="926"/>
      <c r="AD115" s="926"/>
      <c r="AE115" s="927"/>
      <c r="AF115" s="928" t="s">
        <v>121</v>
      </c>
      <c r="AG115" s="926"/>
      <c r="AH115" s="926"/>
      <c r="AI115" s="926"/>
      <c r="AJ115" s="927"/>
      <c r="AK115" s="928" t="s">
        <v>121</v>
      </c>
      <c r="AL115" s="926"/>
      <c r="AM115" s="926"/>
      <c r="AN115" s="926"/>
      <c r="AO115" s="927"/>
      <c r="AP115" s="929" t="s">
        <v>121</v>
      </c>
      <c r="AQ115" s="930"/>
      <c r="AR115" s="930"/>
      <c r="AS115" s="930"/>
      <c r="AT115" s="931"/>
      <c r="AU115" s="896"/>
      <c r="AV115" s="897"/>
      <c r="AW115" s="897"/>
      <c r="AX115" s="897"/>
      <c r="AY115" s="897"/>
      <c r="AZ115" s="910" t="s">
        <v>433</v>
      </c>
      <c r="BA115" s="911"/>
      <c r="BB115" s="911"/>
      <c r="BC115" s="911"/>
      <c r="BD115" s="911"/>
      <c r="BE115" s="911"/>
      <c r="BF115" s="911"/>
      <c r="BG115" s="911"/>
      <c r="BH115" s="911"/>
      <c r="BI115" s="911"/>
      <c r="BJ115" s="911"/>
      <c r="BK115" s="911"/>
      <c r="BL115" s="911"/>
      <c r="BM115" s="911"/>
      <c r="BN115" s="911"/>
      <c r="BO115" s="911"/>
      <c r="BP115" s="912"/>
      <c r="BQ115" s="913" t="s">
        <v>121</v>
      </c>
      <c r="BR115" s="914"/>
      <c r="BS115" s="914"/>
      <c r="BT115" s="914"/>
      <c r="BU115" s="914"/>
      <c r="BV115" s="914" t="s">
        <v>121</v>
      </c>
      <c r="BW115" s="914"/>
      <c r="BX115" s="914"/>
      <c r="BY115" s="914"/>
      <c r="BZ115" s="914"/>
      <c r="CA115" s="914" t="s">
        <v>121</v>
      </c>
      <c r="CB115" s="914"/>
      <c r="CC115" s="914"/>
      <c r="CD115" s="914"/>
      <c r="CE115" s="914"/>
      <c r="CF115" s="908" t="s">
        <v>121</v>
      </c>
      <c r="CG115" s="909"/>
      <c r="CH115" s="909"/>
      <c r="CI115" s="909"/>
      <c r="CJ115" s="909"/>
      <c r="CK115" s="936"/>
      <c r="CL115" s="937"/>
      <c r="CM115" s="910" t="s">
        <v>434</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v>513933</v>
      </c>
      <c r="DH115" s="947"/>
      <c r="DI115" s="947"/>
      <c r="DJ115" s="947"/>
      <c r="DK115" s="948"/>
      <c r="DL115" s="949">
        <v>436950</v>
      </c>
      <c r="DM115" s="947"/>
      <c r="DN115" s="947"/>
      <c r="DO115" s="947"/>
      <c r="DP115" s="948"/>
      <c r="DQ115" s="949">
        <v>423752</v>
      </c>
      <c r="DR115" s="947"/>
      <c r="DS115" s="947"/>
      <c r="DT115" s="947"/>
      <c r="DU115" s="948"/>
      <c r="DV115" s="950">
        <v>1.8</v>
      </c>
      <c r="DW115" s="951"/>
      <c r="DX115" s="951"/>
      <c r="DY115" s="951"/>
      <c r="DZ115" s="952"/>
    </row>
    <row r="116" spans="1:130" s="212" customFormat="1" ht="26.25" customHeight="1" x14ac:dyDescent="0.15">
      <c r="A116" s="944"/>
      <c r="B116" s="945"/>
      <c r="C116" s="953" t="s">
        <v>435</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121</v>
      </c>
      <c r="AB116" s="947"/>
      <c r="AC116" s="947"/>
      <c r="AD116" s="947"/>
      <c r="AE116" s="948"/>
      <c r="AF116" s="949" t="s">
        <v>121</v>
      </c>
      <c r="AG116" s="947"/>
      <c r="AH116" s="947"/>
      <c r="AI116" s="947"/>
      <c r="AJ116" s="948"/>
      <c r="AK116" s="949" t="s">
        <v>121</v>
      </c>
      <c r="AL116" s="947"/>
      <c r="AM116" s="947"/>
      <c r="AN116" s="947"/>
      <c r="AO116" s="948"/>
      <c r="AP116" s="950" t="s">
        <v>121</v>
      </c>
      <c r="AQ116" s="951"/>
      <c r="AR116" s="951"/>
      <c r="AS116" s="951"/>
      <c r="AT116" s="952"/>
      <c r="AU116" s="896"/>
      <c r="AV116" s="897"/>
      <c r="AW116" s="897"/>
      <c r="AX116" s="897"/>
      <c r="AY116" s="897"/>
      <c r="AZ116" s="955" t="s">
        <v>436</v>
      </c>
      <c r="BA116" s="956"/>
      <c r="BB116" s="956"/>
      <c r="BC116" s="956"/>
      <c r="BD116" s="956"/>
      <c r="BE116" s="956"/>
      <c r="BF116" s="956"/>
      <c r="BG116" s="956"/>
      <c r="BH116" s="956"/>
      <c r="BI116" s="956"/>
      <c r="BJ116" s="956"/>
      <c r="BK116" s="956"/>
      <c r="BL116" s="956"/>
      <c r="BM116" s="956"/>
      <c r="BN116" s="956"/>
      <c r="BO116" s="956"/>
      <c r="BP116" s="957"/>
      <c r="BQ116" s="913" t="s">
        <v>121</v>
      </c>
      <c r="BR116" s="914"/>
      <c r="BS116" s="914"/>
      <c r="BT116" s="914"/>
      <c r="BU116" s="914"/>
      <c r="BV116" s="914" t="s">
        <v>121</v>
      </c>
      <c r="BW116" s="914"/>
      <c r="BX116" s="914"/>
      <c r="BY116" s="914"/>
      <c r="BZ116" s="914"/>
      <c r="CA116" s="914" t="s">
        <v>121</v>
      </c>
      <c r="CB116" s="914"/>
      <c r="CC116" s="914"/>
      <c r="CD116" s="914"/>
      <c r="CE116" s="914"/>
      <c r="CF116" s="908" t="s">
        <v>121</v>
      </c>
      <c r="CG116" s="909"/>
      <c r="CH116" s="909"/>
      <c r="CI116" s="909"/>
      <c r="CJ116" s="909"/>
      <c r="CK116" s="936"/>
      <c r="CL116" s="937"/>
      <c r="CM116" s="910" t="s">
        <v>437</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121</v>
      </c>
      <c r="DH116" s="947"/>
      <c r="DI116" s="947"/>
      <c r="DJ116" s="947"/>
      <c r="DK116" s="948"/>
      <c r="DL116" s="949" t="s">
        <v>121</v>
      </c>
      <c r="DM116" s="947"/>
      <c r="DN116" s="947"/>
      <c r="DO116" s="947"/>
      <c r="DP116" s="948"/>
      <c r="DQ116" s="949" t="s">
        <v>121</v>
      </c>
      <c r="DR116" s="947"/>
      <c r="DS116" s="947"/>
      <c r="DT116" s="947"/>
      <c r="DU116" s="948"/>
      <c r="DV116" s="950" t="s">
        <v>121</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438</v>
      </c>
      <c r="Z117" s="882"/>
      <c r="AA117" s="966">
        <v>6662490</v>
      </c>
      <c r="AB117" s="967"/>
      <c r="AC117" s="967"/>
      <c r="AD117" s="967"/>
      <c r="AE117" s="968"/>
      <c r="AF117" s="969">
        <v>6498157</v>
      </c>
      <c r="AG117" s="967"/>
      <c r="AH117" s="967"/>
      <c r="AI117" s="967"/>
      <c r="AJ117" s="968"/>
      <c r="AK117" s="969">
        <v>6975314</v>
      </c>
      <c r="AL117" s="967"/>
      <c r="AM117" s="967"/>
      <c r="AN117" s="967"/>
      <c r="AO117" s="968"/>
      <c r="AP117" s="970"/>
      <c r="AQ117" s="971"/>
      <c r="AR117" s="971"/>
      <c r="AS117" s="971"/>
      <c r="AT117" s="972"/>
      <c r="AU117" s="896"/>
      <c r="AV117" s="897"/>
      <c r="AW117" s="897"/>
      <c r="AX117" s="897"/>
      <c r="AY117" s="897"/>
      <c r="AZ117" s="962" t="s">
        <v>439</v>
      </c>
      <c r="BA117" s="963"/>
      <c r="BB117" s="963"/>
      <c r="BC117" s="963"/>
      <c r="BD117" s="963"/>
      <c r="BE117" s="963"/>
      <c r="BF117" s="963"/>
      <c r="BG117" s="963"/>
      <c r="BH117" s="963"/>
      <c r="BI117" s="963"/>
      <c r="BJ117" s="963"/>
      <c r="BK117" s="963"/>
      <c r="BL117" s="963"/>
      <c r="BM117" s="963"/>
      <c r="BN117" s="963"/>
      <c r="BO117" s="963"/>
      <c r="BP117" s="964"/>
      <c r="BQ117" s="913" t="s">
        <v>121</v>
      </c>
      <c r="BR117" s="914"/>
      <c r="BS117" s="914"/>
      <c r="BT117" s="914"/>
      <c r="BU117" s="914"/>
      <c r="BV117" s="914" t="s">
        <v>121</v>
      </c>
      <c r="BW117" s="914"/>
      <c r="BX117" s="914"/>
      <c r="BY117" s="914"/>
      <c r="BZ117" s="914"/>
      <c r="CA117" s="914" t="s">
        <v>121</v>
      </c>
      <c r="CB117" s="914"/>
      <c r="CC117" s="914"/>
      <c r="CD117" s="914"/>
      <c r="CE117" s="914"/>
      <c r="CF117" s="908" t="s">
        <v>121</v>
      </c>
      <c r="CG117" s="909"/>
      <c r="CH117" s="909"/>
      <c r="CI117" s="909"/>
      <c r="CJ117" s="909"/>
      <c r="CK117" s="936"/>
      <c r="CL117" s="937"/>
      <c r="CM117" s="910" t="s">
        <v>440</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121</v>
      </c>
      <c r="DH117" s="947"/>
      <c r="DI117" s="947"/>
      <c r="DJ117" s="947"/>
      <c r="DK117" s="948"/>
      <c r="DL117" s="949" t="s">
        <v>121</v>
      </c>
      <c r="DM117" s="947"/>
      <c r="DN117" s="947"/>
      <c r="DO117" s="947"/>
      <c r="DP117" s="948"/>
      <c r="DQ117" s="949" t="s">
        <v>121</v>
      </c>
      <c r="DR117" s="947"/>
      <c r="DS117" s="947"/>
      <c r="DT117" s="947"/>
      <c r="DU117" s="948"/>
      <c r="DV117" s="950" t="s">
        <v>121</v>
      </c>
      <c r="DW117" s="951"/>
      <c r="DX117" s="951"/>
      <c r="DY117" s="951"/>
      <c r="DZ117" s="952"/>
    </row>
    <row r="118" spans="1:130" s="212" customFormat="1" ht="26.25" customHeight="1" x14ac:dyDescent="0.15">
      <c r="A118" s="900" t="s">
        <v>414</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411</v>
      </c>
      <c r="AB118" s="881"/>
      <c r="AC118" s="881"/>
      <c r="AD118" s="881"/>
      <c r="AE118" s="882"/>
      <c r="AF118" s="880" t="s">
        <v>412</v>
      </c>
      <c r="AG118" s="881"/>
      <c r="AH118" s="881"/>
      <c r="AI118" s="881"/>
      <c r="AJ118" s="882"/>
      <c r="AK118" s="880" t="s">
        <v>294</v>
      </c>
      <c r="AL118" s="881"/>
      <c r="AM118" s="881"/>
      <c r="AN118" s="881"/>
      <c r="AO118" s="882"/>
      <c r="AP118" s="958" t="s">
        <v>413</v>
      </c>
      <c r="AQ118" s="959"/>
      <c r="AR118" s="959"/>
      <c r="AS118" s="959"/>
      <c r="AT118" s="960"/>
      <c r="AU118" s="896"/>
      <c r="AV118" s="897"/>
      <c r="AW118" s="897"/>
      <c r="AX118" s="897"/>
      <c r="AY118" s="897"/>
      <c r="AZ118" s="961" t="s">
        <v>441</v>
      </c>
      <c r="BA118" s="953"/>
      <c r="BB118" s="953"/>
      <c r="BC118" s="953"/>
      <c r="BD118" s="953"/>
      <c r="BE118" s="953"/>
      <c r="BF118" s="953"/>
      <c r="BG118" s="953"/>
      <c r="BH118" s="953"/>
      <c r="BI118" s="953"/>
      <c r="BJ118" s="953"/>
      <c r="BK118" s="953"/>
      <c r="BL118" s="953"/>
      <c r="BM118" s="953"/>
      <c r="BN118" s="953"/>
      <c r="BO118" s="953"/>
      <c r="BP118" s="954"/>
      <c r="BQ118" s="987" t="s">
        <v>121</v>
      </c>
      <c r="BR118" s="988"/>
      <c r="BS118" s="988"/>
      <c r="BT118" s="988"/>
      <c r="BU118" s="988"/>
      <c r="BV118" s="988" t="s">
        <v>121</v>
      </c>
      <c r="BW118" s="988"/>
      <c r="BX118" s="988"/>
      <c r="BY118" s="988"/>
      <c r="BZ118" s="988"/>
      <c r="CA118" s="988" t="s">
        <v>121</v>
      </c>
      <c r="CB118" s="988"/>
      <c r="CC118" s="988"/>
      <c r="CD118" s="988"/>
      <c r="CE118" s="988"/>
      <c r="CF118" s="908" t="s">
        <v>121</v>
      </c>
      <c r="CG118" s="909"/>
      <c r="CH118" s="909"/>
      <c r="CI118" s="909"/>
      <c r="CJ118" s="909"/>
      <c r="CK118" s="936"/>
      <c r="CL118" s="937"/>
      <c r="CM118" s="910" t="s">
        <v>442</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121</v>
      </c>
      <c r="DH118" s="947"/>
      <c r="DI118" s="947"/>
      <c r="DJ118" s="947"/>
      <c r="DK118" s="948"/>
      <c r="DL118" s="949" t="s">
        <v>121</v>
      </c>
      <c r="DM118" s="947"/>
      <c r="DN118" s="947"/>
      <c r="DO118" s="947"/>
      <c r="DP118" s="948"/>
      <c r="DQ118" s="949" t="s">
        <v>121</v>
      </c>
      <c r="DR118" s="947"/>
      <c r="DS118" s="947"/>
      <c r="DT118" s="947"/>
      <c r="DU118" s="948"/>
      <c r="DV118" s="950" t="s">
        <v>121</v>
      </c>
      <c r="DW118" s="951"/>
      <c r="DX118" s="951"/>
      <c r="DY118" s="951"/>
      <c r="DZ118" s="952"/>
    </row>
    <row r="119" spans="1:130" s="212" customFormat="1" ht="26.25" customHeight="1" x14ac:dyDescent="0.15">
      <c r="A119" s="1044" t="s">
        <v>417</v>
      </c>
      <c r="B119" s="935"/>
      <c r="C119" s="917" t="s">
        <v>418</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121</v>
      </c>
      <c r="AB119" s="888"/>
      <c r="AC119" s="888"/>
      <c r="AD119" s="888"/>
      <c r="AE119" s="889"/>
      <c r="AF119" s="890" t="s">
        <v>121</v>
      </c>
      <c r="AG119" s="888"/>
      <c r="AH119" s="888"/>
      <c r="AI119" s="888"/>
      <c r="AJ119" s="889"/>
      <c r="AK119" s="890" t="s">
        <v>121</v>
      </c>
      <c r="AL119" s="888"/>
      <c r="AM119" s="888"/>
      <c r="AN119" s="888"/>
      <c r="AO119" s="889"/>
      <c r="AP119" s="891" t="s">
        <v>121</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443</v>
      </c>
      <c r="BP119" s="993"/>
      <c r="BQ119" s="987">
        <v>73417215</v>
      </c>
      <c r="BR119" s="988"/>
      <c r="BS119" s="988"/>
      <c r="BT119" s="988"/>
      <c r="BU119" s="988"/>
      <c r="BV119" s="988">
        <v>73431535</v>
      </c>
      <c r="BW119" s="988"/>
      <c r="BX119" s="988"/>
      <c r="BY119" s="988"/>
      <c r="BZ119" s="988"/>
      <c r="CA119" s="988">
        <v>77795231</v>
      </c>
      <c r="CB119" s="988"/>
      <c r="CC119" s="988"/>
      <c r="CD119" s="988"/>
      <c r="CE119" s="988"/>
      <c r="CF119" s="989"/>
      <c r="CG119" s="990"/>
      <c r="CH119" s="990"/>
      <c r="CI119" s="990"/>
      <c r="CJ119" s="991"/>
      <c r="CK119" s="938"/>
      <c r="CL119" s="939"/>
      <c r="CM119" s="961" t="s">
        <v>444</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121</v>
      </c>
      <c r="DH119" s="974"/>
      <c r="DI119" s="974"/>
      <c r="DJ119" s="974"/>
      <c r="DK119" s="975"/>
      <c r="DL119" s="973" t="s">
        <v>121</v>
      </c>
      <c r="DM119" s="974"/>
      <c r="DN119" s="974"/>
      <c r="DO119" s="974"/>
      <c r="DP119" s="975"/>
      <c r="DQ119" s="973" t="s">
        <v>121</v>
      </c>
      <c r="DR119" s="974"/>
      <c r="DS119" s="974"/>
      <c r="DT119" s="974"/>
      <c r="DU119" s="975"/>
      <c r="DV119" s="976" t="s">
        <v>121</v>
      </c>
      <c r="DW119" s="977"/>
      <c r="DX119" s="977"/>
      <c r="DY119" s="977"/>
      <c r="DZ119" s="978"/>
    </row>
    <row r="120" spans="1:130" s="212" customFormat="1" ht="26.25" customHeight="1" x14ac:dyDescent="0.15">
      <c r="A120" s="1045"/>
      <c r="B120" s="937"/>
      <c r="C120" s="910" t="s">
        <v>421</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121</v>
      </c>
      <c r="AB120" s="947"/>
      <c r="AC120" s="947"/>
      <c r="AD120" s="947"/>
      <c r="AE120" s="948"/>
      <c r="AF120" s="949" t="s">
        <v>121</v>
      </c>
      <c r="AG120" s="947"/>
      <c r="AH120" s="947"/>
      <c r="AI120" s="947"/>
      <c r="AJ120" s="948"/>
      <c r="AK120" s="949" t="s">
        <v>121</v>
      </c>
      <c r="AL120" s="947"/>
      <c r="AM120" s="947"/>
      <c r="AN120" s="947"/>
      <c r="AO120" s="948"/>
      <c r="AP120" s="950" t="s">
        <v>121</v>
      </c>
      <c r="AQ120" s="951"/>
      <c r="AR120" s="951"/>
      <c r="AS120" s="951"/>
      <c r="AT120" s="952"/>
      <c r="AU120" s="979" t="s">
        <v>445</v>
      </c>
      <c r="AV120" s="980"/>
      <c r="AW120" s="980"/>
      <c r="AX120" s="980"/>
      <c r="AY120" s="981"/>
      <c r="AZ120" s="917" t="s">
        <v>446</v>
      </c>
      <c r="BA120" s="885"/>
      <c r="BB120" s="885"/>
      <c r="BC120" s="885"/>
      <c r="BD120" s="885"/>
      <c r="BE120" s="885"/>
      <c r="BF120" s="885"/>
      <c r="BG120" s="885"/>
      <c r="BH120" s="885"/>
      <c r="BI120" s="885"/>
      <c r="BJ120" s="885"/>
      <c r="BK120" s="885"/>
      <c r="BL120" s="885"/>
      <c r="BM120" s="885"/>
      <c r="BN120" s="885"/>
      <c r="BO120" s="885"/>
      <c r="BP120" s="886"/>
      <c r="BQ120" s="918">
        <v>29626676</v>
      </c>
      <c r="BR120" s="919"/>
      <c r="BS120" s="919"/>
      <c r="BT120" s="919"/>
      <c r="BU120" s="919"/>
      <c r="BV120" s="919">
        <v>34173497</v>
      </c>
      <c r="BW120" s="919"/>
      <c r="BX120" s="919"/>
      <c r="BY120" s="919"/>
      <c r="BZ120" s="919"/>
      <c r="CA120" s="919">
        <v>35156721</v>
      </c>
      <c r="CB120" s="919"/>
      <c r="CC120" s="919"/>
      <c r="CD120" s="919"/>
      <c r="CE120" s="919"/>
      <c r="CF120" s="932">
        <v>147.9</v>
      </c>
      <c r="CG120" s="933"/>
      <c r="CH120" s="933"/>
      <c r="CI120" s="933"/>
      <c r="CJ120" s="933"/>
      <c r="CK120" s="994" t="s">
        <v>447</v>
      </c>
      <c r="CL120" s="995"/>
      <c r="CM120" s="995"/>
      <c r="CN120" s="995"/>
      <c r="CO120" s="996"/>
      <c r="CP120" s="1002" t="s">
        <v>396</v>
      </c>
      <c r="CQ120" s="1003"/>
      <c r="CR120" s="1003"/>
      <c r="CS120" s="1003"/>
      <c r="CT120" s="1003"/>
      <c r="CU120" s="1003"/>
      <c r="CV120" s="1003"/>
      <c r="CW120" s="1003"/>
      <c r="CX120" s="1003"/>
      <c r="CY120" s="1003"/>
      <c r="CZ120" s="1003"/>
      <c r="DA120" s="1003"/>
      <c r="DB120" s="1003"/>
      <c r="DC120" s="1003"/>
      <c r="DD120" s="1003"/>
      <c r="DE120" s="1003"/>
      <c r="DF120" s="1004"/>
      <c r="DG120" s="918">
        <v>9208018</v>
      </c>
      <c r="DH120" s="919"/>
      <c r="DI120" s="919"/>
      <c r="DJ120" s="919"/>
      <c r="DK120" s="919"/>
      <c r="DL120" s="919">
        <v>9142327</v>
      </c>
      <c r="DM120" s="919"/>
      <c r="DN120" s="919"/>
      <c r="DO120" s="919"/>
      <c r="DP120" s="919"/>
      <c r="DQ120" s="919">
        <v>11345740</v>
      </c>
      <c r="DR120" s="919"/>
      <c r="DS120" s="919"/>
      <c r="DT120" s="919"/>
      <c r="DU120" s="919"/>
      <c r="DV120" s="920">
        <v>47.7</v>
      </c>
      <c r="DW120" s="920"/>
      <c r="DX120" s="920"/>
      <c r="DY120" s="920"/>
      <c r="DZ120" s="921"/>
    </row>
    <row r="121" spans="1:130" s="212" customFormat="1" ht="26.25" customHeight="1" x14ac:dyDescent="0.15">
      <c r="A121" s="1045"/>
      <c r="B121" s="937"/>
      <c r="C121" s="962" t="s">
        <v>448</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v>3025</v>
      </c>
      <c r="AB121" s="947"/>
      <c r="AC121" s="947"/>
      <c r="AD121" s="947"/>
      <c r="AE121" s="948"/>
      <c r="AF121" s="949" t="s">
        <v>121</v>
      </c>
      <c r="AG121" s="947"/>
      <c r="AH121" s="947"/>
      <c r="AI121" s="947"/>
      <c r="AJ121" s="948"/>
      <c r="AK121" s="949" t="s">
        <v>121</v>
      </c>
      <c r="AL121" s="947"/>
      <c r="AM121" s="947"/>
      <c r="AN121" s="947"/>
      <c r="AO121" s="948"/>
      <c r="AP121" s="950" t="s">
        <v>121</v>
      </c>
      <c r="AQ121" s="951"/>
      <c r="AR121" s="951"/>
      <c r="AS121" s="951"/>
      <c r="AT121" s="952"/>
      <c r="AU121" s="982"/>
      <c r="AV121" s="983"/>
      <c r="AW121" s="983"/>
      <c r="AX121" s="983"/>
      <c r="AY121" s="984"/>
      <c r="AZ121" s="910" t="s">
        <v>449</v>
      </c>
      <c r="BA121" s="911"/>
      <c r="BB121" s="911"/>
      <c r="BC121" s="911"/>
      <c r="BD121" s="911"/>
      <c r="BE121" s="911"/>
      <c r="BF121" s="911"/>
      <c r="BG121" s="911"/>
      <c r="BH121" s="911"/>
      <c r="BI121" s="911"/>
      <c r="BJ121" s="911"/>
      <c r="BK121" s="911"/>
      <c r="BL121" s="911"/>
      <c r="BM121" s="911"/>
      <c r="BN121" s="911"/>
      <c r="BO121" s="911"/>
      <c r="BP121" s="912"/>
      <c r="BQ121" s="913">
        <v>1349619</v>
      </c>
      <c r="BR121" s="914"/>
      <c r="BS121" s="914"/>
      <c r="BT121" s="914"/>
      <c r="BU121" s="914"/>
      <c r="BV121" s="914">
        <v>1339664</v>
      </c>
      <c r="BW121" s="914"/>
      <c r="BX121" s="914"/>
      <c r="BY121" s="914"/>
      <c r="BZ121" s="914"/>
      <c r="CA121" s="914">
        <v>1616221</v>
      </c>
      <c r="CB121" s="914"/>
      <c r="CC121" s="914"/>
      <c r="CD121" s="914"/>
      <c r="CE121" s="914"/>
      <c r="CF121" s="908">
        <v>6.8</v>
      </c>
      <c r="CG121" s="909"/>
      <c r="CH121" s="909"/>
      <c r="CI121" s="909"/>
      <c r="CJ121" s="909"/>
      <c r="CK121" s="997"/>
      <c r="CL121" s="998"/>
      <c r="CM121" s="998"/>
      <c r="CN121" s="998"/>
      <c r="CO121" s="999"/>
      <c r="CP121" s="1007" t="s">
        <v>389</v>
      </c>
      <c r="CQ121" s="1008"/>
      <c r="CR121" s="1008"/>
      <c r="CS121" s="1008"/>
      <c r="CT121" s="1008"/>
      <c r="CU121" s="1008"/>
      <c r="CV121" s="1008"/>
      <c r="CW121" s="1008"/>
      <c r="CX121" s="1008"/>
      <c r="CY121" s="1008"/>
      <c r="CZ121" s="1008"/>
      <c r="DA121" s="1008"/>
      <c r="DB121" s="1008"/>
      <c r="DC121" s="1008"/>
      <c r="DD121" s="1008"/>
      <c r="DE121" s="1008"/>
      <c r="DF121" s="1009"/>
      <c r="DG121" s="913">
        <v>78148</v>
      </c>
      <c r="DH121" s="914"/>
      <c r="DI121" s="914"/>
      <c r="DJ121" s="914"/>
      <c r="DK121" s="914"/>
      <c r="DL121" s="914">
        <v>89317</v>
      </c>
      <c r="DM121" s="914"/>
      <c r="DN121" s="914"/>
      <c r="DO121" s="914"/>
      <c r="DP121" s="914"/>
      <c r="DQ121" s="914">
        <v>84340</v>
      </c>
      <c r="DR121" s="914"/>
      <c r="DS121" s="914"/>
      <c r="DT121" s="914"/>
      <c r="DU121" s="914"/>
      <c r="DV121" s="915">
        <v>0.4</v>
      </c>
      <c r="DW121" s="915"/>
      <c r="DX121" s="915"/>
      <c r="DY121" s="915"/>
      <c r="DZ121" s="916"/>
    </row>
    <row r="122" spans="1:130" s="212" customFormat="1" ht="26.25" customHeight="1" x14ac:dyDescent="0.15">
      <c r="A122" s="1045"/>
      <c r="B122" s="937"/>
      <c r="C122" s="910" t="s">
        <v>431</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121</v>
      </c>
      <c r="AB122" s="947"/>
      <c r="AC122" s="947"/>
      <c r="AD122" s="947"/>
      <c r="AE122" s="948"/>
      <c r="AF122" s="949" t="s">
        <v>121</v>
      </c>
      <c r="AG122" s="947"/>
      <c r="AH122" s="947"/>
      <c r="AI122" s="947"/>
      <c r="AJ122" s="948"/>
      <c r="AK122" s="949" t="s">
        <v>121</v>
      </c>
      <c r="AL122" s="947"/>
      <c r="AM122" s="947"/>
      <c r="AN122" s="947"/>
      <c r="AO122" s="948"/>
      <c r="AP122" s="950" t="s">
        <v>121</v>
      </c>
      <c r="AQ122" s="951"/>
      <c r="AR122" s="951"/>
      <c r="AS122" s="951"/>
      <c r="AT122" s="952"/>
      <c r="AU122" s="982"/>
      <c r="AV122" s="983"/>
      <c r="AW122" s="983"/>
      <c r="AX122" s="983"/>
      <c r="AY122" s="984"/>
      <c r="AZ122" s="961" t="s">
        <v>450</v>
      </c>
      <c r="BA122" s="953"/>
      <c r="BB122" s="953"/>
      <c r="BC122" s="953"/>
      <c r="BD122" s="953"/>
      <c r="BE122" s="953"/>
      <c r="BF122" s="953"/>
      <c r="BG122" s="953"/>
      <c r="BH122" s="953"/>
      <c r="BI122" s="953"/>
      <c r="BJ122" s="953"/>
      <c r="BK122" s="953"/>
      <c r="BL122" s="953"/>
      <c r="BM122" s="953"/>
      <c r="BN122" s="953"/>
      <c r="BO122" s="953"/>
      <c r="BP122" s="954"/>
      <c r="BQ122" s="987">
        <v>42513913</v>
      </c>
      <c r="BR122" s="988"/>
      <c r="BS122" s="988"/>
      <c r="BT122" s="988"/>
      <c r="BU122" s="988"/>
      <c r="BV122" s="988">
        <v>41305894</v>
      </c>
      <c r="BW122" s="988"/>
      <c r="BX122" s="988"/>
      <c r="BY122" s="988"/>
      <c r="BZ122" s="988"/>
      <c r="CA122" s="988">
        <v>40747398</v>
      </c>
      <c r="CB122" s="988"/>
      <c r="CC122" s="988"/>
      <c r="CD122" s="988"/>
      <c r="CE122" s="988"/>
      <c r="CF122" s="1005">
        <v>171.5</v>
      </c>
      <c r="CG122" s="1006"/>
      <c r="CH122" s="1006"/>
      <c r="CI122" s="1006"/>
      <c r="CJ122" s="1006"/>
      <c r="CK122" s="997"/>
      <c r="CL122" s="998"/>
      <c r="CM122" s="998"/>
      <c r="CN122" s="998"/>
      <c r="CO122" s="999"/>
      <c r="CP122" s="1007" t="s">
        <v>394</v>
      </c>
      <c r="CQ122" s="1008"/>
      <c r="CR122" s="1008"/>
      <c r="CS122" s="1008"/>
      <c r="CT122" s="1008"/>
      <c r="CU122" s="1008"/>
      <c r="CV122" s="1008"/>
      <c r="CW122" s="1008"/>
      <c r="CX122" s="1008"/>
      <c r="CY122" s="1008"/>
      <c r="CZ122" s="1008"/>
      <c r="DA122" s="1008"/>
      <c r="DB122" s="1008"/>
      <c r="DC122" s="1008"/>
      <c r="DD122" s="1008"/>
      <c r="DE122" s="1008"/>
      <c r="DF122" s="1009"/>
      <c r="DG122" s="913" t="s">
        <v>121</v>
      </c>
      <c r="DH122" s="914"/>
      <c r="DI122" s="914"/>
      <c r="DJ122" s="914"/>
      <c r="DK122" s="914"/>
      <c r="DL122" s="914" t="s">
        <v>121</v>
      </c>
      <c r="DM122" s="914"/>
      <c r="DN122" s="914"/>
      <c r="DO122" s="914"/>
      <c r="DP122" s="914"/>
      <c r="DQ122" s="914" t="s">
        <v>121</v>
      </c>
      <c r="DR122" s="914"/>
      <c r="DS122" s="914"/>
      <c r="DT122" s="914"/>
      <c r="DU122" s="914"/>
      <c r="DV122" s="915" t="s">
        <v>121</v>
      </c>
      <c r="DW122" s="915"/>
      <c r="DX122" s="915"/>
      <c r="DY122" s="915"/>
      <c r="DZ122" s="916"/>
    </row>
    <row r="123" spans="1:130" s="212" customFormat="1" ht="26.25" customHeight="1" x14ac:dyDescent="0.15">
      <c r="A123" s="1045"/>
      <c r="B123" s="937"/>
      <c r="C123" s="910" t="s">
        <v>437</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121</v>
      </c>
      <c r="AB123" s="947"/>
      <c r="AC123" s="947"/>
      <c r="AD123" s="947"/>
      <c r="AE123" s="948"/>
      <c r="AF123" s="949" t="s">
        <v>121</v>
      </c>
      <c r="AG123" s="947"/>
      <c r="AH123" s="947"/>
      <c r="AI123" s="947"/>
      <c r="AJ123" s="948"/>
      <c r="AK123" s="949" t="s">
        <v>121</v>
      </c>
      <c r="AL123" s="947"/>
      <c r="AM123" s="947"/>
      <c r="AN123" s="947"/>
      <c r="AO123" s="948"/>
      <c r="AP123" s="950" t="s">
        <v>121</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451</v>
      </c>
      <c r="BP123" s="993"/>
      <c r="BQ123" s="1051">
        <v>73490208</v>
      </c>
      <c r="BR123" s="1052"/>
      <c r="BS123" s="1052"/>
      <c r="BT123" s="1052"/>
      <c r="BU123" s="1052"/>
      <c r="BV123" s="1052">
        <v>76819055</v>
      </c>
      <c r="BW123" s="1052"/>
      <c r="BX123" s="1052"/>
      <c r="BY123" s="1052"/>
      <c r="BZ123" s="1052"/>
      <c r="CA123" s="1052">
        <v>77520340</v>
      </c>
      <c r="CB123" s="1052"/>
      <c r="CC123" s="1052"/>
      <c r="CD123" s="1052"/>
      <c r="CE123" s="1052"/>
      <c r="CF123" s="989"/>
      <c r="CG123" s="990"/>
      <c r="CH123" s="990"/>
      <c r="CI123" s="990"/>
      <c r="CJ123" s="991"/>
      <c r="CK123" s="997"/>
      <c r="CL123" s="998"/>
      <c r="CM123" s="998"/>
      <c r="CN123" s="998"/>
      <c r="CO123" s="999"/>
      <c r="CP123" s="1007" t="s">
        <v>393</v>
      </c>
      <c r="CQ123" s="1008"/>
      <c r="CR123" s="1008"/>
      <c r="CS123" s="1008"/>
      <c r="CT123" s="1008"/>
      <c r="CU123" s="1008"/>
      <c r="CV123" s="1008"/>
      <c r="CW123" s="1008"/>
      <c r="CX123" s="1008"/>
      <c r="CY123" s="1008"/>
      <c r="CZ123" s="1008"/>
      <c r="DA123" s="1008"/>
      <c r="DB123" s="1008"/>
      <c r="DC123" s="1008"/>
      <c r="DD123" s="1008"/>
      <c r="DE123" s="1008"/>
      <c r="DF123" s="1009"/>
      <c r="DG123" s="946" t="s">
        <v>121</v>
      </c>
      <c r="DH123" s="947"/>
      <c r="DI123" s="947"/>
      <c r="DJ123" s="947"/>
      <c r="DK123" s="948"/>
      <c r="DL123" s="949" t="s">
        <v>121</v>
      </c>
      <c r="DM123" s="947"/>
      <c r="DN123" s="947"/>
      <c r="DO123" s="947"/>
      <c r="DP123" s="948"/>
      <c r="DQ123" s="949" t="s">
        <v>121</v>
      </c>
      <c r="DR123" s="947"/>
      <c r="DS123" s="947"/>
      <c r="DT123" s="947"/>
      <c r="DU123" s="948"/>
      <c r="DV123" s="950" t="s">
        <v>121</v>
      </c>
      <c r="DW123" s="951"/>
      <c r="DX123" s="951"/>
      <c r="DY123" s="951"/>
      <c r="DZ123" s="952"/>
    </row>
    <row r="124" spans="1:130" s="212" customFormat="1" ht="26.25" customHeight="1" thickBot="1" x14ac:dyDescent="0.2">
      <c r="A124" s="1045"/>
      <c r="B124" s="937"/>
      <c r="C124" s="910" t="s">
        <v>440</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121</v>
      </c>
      <c r="AB124" s="947"/>
      <c r="AC124" s="947"/>
      <c r="AD124" s="947"/>
      <c r="AE124" s="948"/>
      <c r="AF124" s="949" t="s">
        <v>121</v>
      </c>
      <c r="AG124" s="947"/>
      <c r="AH124" s="947"/>
      <c r="AI124" s="947"/>
      <c r="AJ124" s="948"/>
      <c r="AK124" s="949" t="s">
        <v>121</v>
      </c>
      <c r="AL124" s="947"/>
      <c r="AM124" s="947"/>
      <c r="AN124" s="947"/>
      <c r="AO124" s="948"/>
      <c r="AP124" s="950" t="s">
        <v>121</v>
      </c>
      <c r="AQ124" s="951"/>
      <c r="AR124" s="951"/>
      <c r="AS124" s="951"/>
      <c r="AT124" s="952"/>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121</v>
      </c>
      <c r="BR124" s="1015"/>
      <c r="BS124" s="1015"/>
      <c r="BT124" s="1015"/>
      <c r="BU124" s="1015"/>
      <c r="BV124" s="1015" t="s">
        <v>121</v>
      </c>
      <c r="BW124" s="1015"/>
      <c r="BX124" s="1015"/>
      <c r="BY124" s="1015"/>
      <c r="BZ124" s="1015"/>
      <c r="CA124" s="1015">
        <v>1.1000000000000001</v>
      </c>
      <c r="CB124" s="1015"/>
      <c r="CC124" s="1015"/>
      <c r="CD124" s="1015"/>
      <c r="CE124" s="1015"/>
      <c r="CF124" s="1016"/>
      <c r="CG124" s="1017"/>
      <c r="CH124" s="1017"/>
      <c r="CI124" s="1017"/>
      <c r="CJ124" s="1018"/>
      <c r="CK124" s="1000"/>
      <c r="CL124" s="1000"/>
      <c r="CM124" s="1000"/>
      <c r="CN124" s="1000"/>
      <c r="CO124" s="1001"/>
      <c r="CP124" s="1007" t="s">
        <v>453</v>
      </c>
      <c r="CQ124" s="1008"/>
      <c r="CR124" s="1008"/>
      <c r="CS124" s="1008"/>
      <c r="CT124" s="1008"/>
      <c r="CU124" s="1008"/>
      <c r="CV124" s="1008"/>
      <c r="CW124" s="1008"/>
      <c r="CX124" s="1008"/>
      <c r="CY124" s="1008"/>
      <c r="CZ124" s="1008"/>
      <c r="DA124" s="1008"/>
      <c r="DB124" s="1008"/>
      <c r="DC124" s="1008"/>
      <c r="DD124" s="1008"/>
      <c r="DE124" s="1008"/>
      <c r="DF124" s="1009"/>
      <c r="DG124" s="992" t="s">
        <v>121</v>
      </c>
      <c r="DH124" s="974"/>
      <c r="DI124" s="974"/>
      <c r="DJ124" s="974"/>
      <c r="DK124" s="975"/>
      <c r="DL124" s="973" t="s">
        <v>121</v>
      </c>
      <c r="DM124" s="974"/>
      <c r="DN124" s="974"/>
      <c r="DO124" s="974"/>
      <c r="DP124" s="975"/>
      <c r="DQ124" s="973" t="s">
        <v>121</v>
      </c>
      <c r="DR124" s="974"/>
      <c r="DS124" s="974"/>
      <c r="DT124" s="974"/>
      <c r="DU124" s="975"/>
      <c r="DV124" s="976" t="s">
        <v>121</v>
      </c>
      <c r="DW124" s="977"/>
      <c r="DX124" s="977"/>
      <c r="DY124" s="977"/>
      <c r="DZ124" s="978"/>
    </row>
    <row r="125" spans="1:130" s="212" customFormat="1" ht="26.25" customHeight="1" x14ac:dyDescent="0.15">
      <c r="A125" s="1045"/>
      <c r="B125" s="937"/>
      <c r="C125" s="910" t="s">
        <v>442</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121</v>
      </c>
      <c r="AB125" s="947"/>
      <c r="AC125" s="947"/>
      <c r="AD125" s="947"/>
      <c r="AE125" s="948"/>
      <c r="AF125" s="949" t="s">
        <v>121</v>
      </c>
      <c r="AG125" s="947"/>
      <c r="AH125" s="947"/>
      <c r="AI125" s="947"/>
      <c r="AJ125" s="948"/>
      <c r="AK125" s="949" t="s">
        <v>121</v>
      </c>
      <c r="AL125" s="947"/>
      <c r="AM125" s="947"/>
      <c r="AN125" s="947"/>
      <c r="AO125" s="948"/>
      <c r="AP125" s="950" t="s">
        <v>121</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454</v>
      </c>
      <c r="CL125" s="995"/>
      <c r="CM125" s="995"/>
      <c r="CN125" s="995"/>
      <c r="CO125" s="996"/>
      <c r="CP125" s="917" t="s">
        <v>455</v>
      </c>
      <c r="CQ125" s="885"/>
      <c r="CR125" s="885"/>
      <c r="CS125" s="885"/>
      <c r="CT125" s="885"/>
      <c r="CU125" s="885"/>
      <c r="CV125" s="885"/>
      <c r="CW125" s="885"/>
      <c r="CX125" s="885"/>
      <c r="CY125" s="885"/>
      <c r="CZ125" s="885"/>
      <c r="DA125" s="885"/>
      <c r="DB125" s="885"/>
      <c r="DC125" s="885"/>
      <c r="DD125" s="885"/>
      <c r="DE125" s="885"/>
      <c r="DF125" s="886"/>
      <c r="DG125" s="918" t="s">
        <v>121</v>
      </c>
      <c r="DH125" s="919"/>
      <c r="DI125" s="919"/>
      <c r="DJ125" s="919"/>
      <c r="DK125" s="919"/>
      <c r="DL125" s="919" t="s">
        <v>121</v>
      </c>
      <c r="DM125" s="919"/>
      <c r="DN125" s="919"/>
      <c r="DO125" s="919"/>
      <c r="DP125" s="919"/>
      <c r="DQ125" s="919" t="s">
        <v>121</v>
      </c>
      <c r="DR125" s="919"/>
      <c r="DS125" s="919"/>
      <c r="DT125" s="919"/>
      <c r="DU125" s="919"/>
      <c r="DV125" s="920" t="s">
        <v>121</v>
      </c>
      <c r="DW125" s="920"/>
      <c r="DX125" s="920"/>
      <c r="DY125" s="920"/>
      <c r="DZ125" s="921"/>
    </row>
    <row r="126" spans="1:130" s="212" customFormat="1" ht="26.25" customHeight="1" thickBot="1" x14ac:dyDescent="0.2">
      <c r="A126" s="1045"/>
      <c r="B126" s="937"/>
      <c r="C126" s="910" t="s">
        <v>444</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121</v>
      </c>
      <c r="AB126" s="947"/>
      <c r="AC126" s="947"/>
      <c r="AD126" s="947"/>
      <c r="AE126" s="948"/>
      <c r="AF126" s="949" t="s">
        <v>121</v>
      </c>
      <c r="AG126" s="947"/>
      <c r="AH126" s="947"/>
      <c r="AI126" s="947"/>
      <c r="AJ126" s="948"/>
      <c r="AK126" s="949" t="s">
        <v>121</v>
      </c>
      <c r="AL126" s="947"/>
      <c r="AM126" s="947"/>
      <c r="AN126" s="947"/>
      <c r="AO126" s="948"/>
      <c r="AP126" s="950" t="s">
        <v>121</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456</v>
      </c>
      <c r="CQ126" s="911"/>
      <c r="CR126" s="911"/>
      <c r="CS126" s="911"/>
      <c r="CT126" s="911"/>
      <c r="CU126" s="911"/>
      <c r="CV126" s="911"/>
      <c r="CW126" s="911"/>
      <c r="CX126" s="911"/>
      <c r="CY126" s="911"/>
      <c r="CZ126" s="911"/>
      <c r="DA126" s="911"/>
      <c r="DB126" s="911"/>
      <c r="DC126" s="911"/>
      <c r="DD126" s="911"/>
      <c r="DE126" s="911"/>
      <c r="DF126" s="912"/>
      <c r="DG126" s="913" t="s">
        <v>121</v>
      </c>
      <c r="DH126" s="914"/>
      <c r="DI126" s="914"/>
      <c r="DJ126" s="914"/>
      <c r="DK126" s="914"/>
      <c r="DL126" s="914" t="s">
        <v>121</v>
      </c>
      <c r="DM126" s="914"/>
      <c r="DN126" s="914"/>
      <c r="DO126" s="914"/>
      <c r="DP126" s="914"/>
      <c r="DQ126" s="914" t="s">
        <v>121</v>
      </c>
      <c r="DR126" s="914"/>
      <c r="DS126" s="914"/>
      <c r="DT126" s="914"/>
      <c r="DU126" s="914"/>
      <c r="DV126" s="915" t="s">
        <v>121</v>
      </c>
      <c r="DW126" s="915"/>
      <c r="DX126" s="915"/>
      <c r="DY126" s="915"/>
      <c r="DZ126" s="916"/>
    </row>
    <row r="127" spans="1:130" s="212" customFormat="1" ht="26.25" customHeight="1" x14ac:dyDescent="0.15">
      <c r="A127" s="1046"/>
      <c r="B127" s="939"/>
      <c r="C127" s="961" t="s">
        <v>457</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121</v>
      </c>
      <c r="AB127" s="947"/>
      <c r="AC127" s="947"/>
      <c r="AD127" s="947"/>
      <c r="AE127" s="948"/>
      <c r="AF127" s="949" t="s">
        <v>121</v>
      </c>
      <c r="AG127" s="947"/>
      <c r="AH127" s="947"/>
      <c r="AI127" s="947"/>
      <c r="AJ127" s="948"/>
      <c r="AK127" s="949" t="s">
        <v>121</v>
      </c>
      <c r="AL127" s="947"/>
      <c r="AM127" s="947"/>
      <c r="AN127" s="947"/>
      <c r="AO127" s="948"/>
      <c r="AP127" s="950" t="s">
        <v>121</v>
      </c>
      <c r="AQ127" s="951"/>
      <c r="AR127" s="951"/>
      <c r="AS127" s="951"/>
      <c r="AT127" s="952"/>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462</v>
      </c>
      <c r="CQ127" s="911"/>
      <c r="CR127" s="911"/>
      <c r="CS127" s="911"/>
      <c r="CT127" s="911"/>
      <c r="CU127" s="911"/>
      <c r="CV127" s="911"/>
      <c r="CW127" s="911"/>
      <c r="CX127" s="911"/>
      <c r="CY127" s="911"/>
      <c r="CZ127" s="911"/>
      <c r="DA127" s="911"/>
      <c r="DB127" s="911"/>
      <c r="DC127" s="911"/>
      <c r="DD127" s="911"/>
      <c r="DE127" s="911"/>
      <c r="DF127" s="912"/>
      <c r="DG127" s="913" t="s">
        <v>121</v>
      </c>
      <c r="DH127" s="914"/>
      <c r="DI127" s="914"/>
      <c r="DJ127" s="914"/>
      <c r="DK127" s="914"/>
      <c r="DL127" s="914" t="s">
        <v>121</v>
      </c>
      <c r="DM127" s="914"/>
      <c r="DN127" s="914"/>
      <c r="DO127" s="914"/>
      <c r="DP127" s="914"/>
      <c r="DQ127" s="914" t="s">
        <v>121</v>
      </c>
      <c r="DR127" s="914"/>
      <c r="DS127" s="914"/>
      <c r="DT127" s="914"/>
      <c r="DU127" s="914"/>
      <c r="DV127" s="915" t="s">
        <v>121</v>
      </c>
      <c r="DW127" s="915"/>
      <c r="DX127" s="915"/>
      <c r="DY127" s="915"/>
      <c r="DZ127" s="916"/>
    </row>
    <row r="128" spans="1:130" s="212" customFormat="1" ht="26.25" customHeight="1" thickBot="1" x14ac:dyDescent="0.2">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v>40536</v>
      </c>
      <c r="AB128" s="1034"/>
      <c r="AC128" s="1034"/>
      <c r="AD128" s="1034"/>
      <c r="AE128" s="1035"/>
      <c r="AF128" s="1036">
        <v>33558</v>
      </c>
      <c r="AG128" s="1034"/>
      <c r="AH128" s="1034"/>
      <c r="AI128" s="1034"/>
      <c r="AJ128" s="1035"/>
      <c r="AK128" s="1036">
        <v>105767</v>
      </c>
      <c r="AL128" s="1034"/>
      <c r="AM128" s="1034"/>
      <c r="AN128" s="1034"/>
      <c r="AO128" s="1035"/>
      <c r="AP128" s="1037"/>
      <c r="AQ128" s="1038"/>
      <c r="AR128" s="1038"/>
      <c r="AS128" s="1038"/>
      <c r="AT128" s="1039"/>
      <c r="AU128" s="214"/>
      <c r="AV128" s="214"/>
      <c r="AW128" s="214"/>
      <c r="AX128" s="884" t="s">
        <v>465</v>
      </c>
      <c r="AY128" s="885"/>
      <c r="AZ128" s="885"/>
      <c r="BA128" s="885"/>
      <c r="BB128" s="885"/>
      <c r="BC128" s="885"/>
      <c r="BD128" s="885"/>
      <c r="BE128" s="886"/>
      <c r="BF128" s="1040" t="s">
        <v>121</v>
      </c>
      <c r="BG128" s="1041"/>
      <c r="BH128" s="1041"/>
      <c r="BI128" s="1041"/>
      <c r="BJ128" s="1041"/>
      <c r="BK128" s="1041"/>
      <c r="BL128" s="1042"/>
      <c r="BM128" s="1040">
        <v>11.92</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466</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467</v>
      </c>
      <c r="X129" s="1059"/>
      <c r="Y129" s="1059"/>
      <c r="Z129" s="1060"/>
      <c r="AA129" s="946">
        <v>26906720</v>
      </c>
      <c r="AB129" s="947"/>
      <c r="AC129" s="947"/>
      <c r="AD129" s="947"/>
      <c r="AE129" s="948"/>
      <c r="AF129" s="949">
        <v>27095995</v>
      </c>
      <c r="AG129" s="947"/>
      <c r="AH129" s="947"/>
      <c r="AI129" s="947"/>
      <c r="AJ129" s="948"/>
      <c r="AK129" s="949">
        <v>27697748</v>
      </c>
      <c r="AL129" s="947"/>
      <c r="AM129" s="947"/>
      <c r="AN129" s="947"/>
      <c r="AO129" s="948"/>
      <c r="AP129" s="1061"/>
      <c r="AQ129" s="1062"/>
      <c r="AR129" s="1062"/>
      <c r="AS129" s="1062"/>
      <c r="AT129" s="1063"/>
      <c r="AU129" s="215"/>
      <c r="AV129" s="215"/>
      <c r="AW129" s="215"/>
      <c r="AX129" s="1053" t="s">
        <v>468</v>
      </c>
      <c r="AY129" s="911"/>
      <c r="AZ129" s="911"/>
      <c r="BA129" s="911"/>
      <c r="BB129" s="911"/>
      <c r="BC129" s="911"/>
      <c r="BD129" s="911"/>
      <c r="BE129" s="912"/>
      <c r="BF129" s="1054" t="s">
        <v>121</v>
      </c>
      <c r="BG129" s="1055"/>
      <c r="BH129" s="1055"/>
      <c r="BI129" s="1055"/>
      <c r="BJ129" s="1055"/>
      <c r="BK129" s="1055"/>
      <c r="BL129" s="1056"/>
      <c r="BM129" s="1054">
        <v>16.920000000000002</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469</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470</v>
      </c>
      <c r="X130" s="1059"/>
      <c r="Y130" s="1059"/>
      <c r="Z130" s="1060"/>
      <c r="AA130" s="946">
        <v>4263019</v>
      </c>
      <c r="AB130" s="947"/>
      <c r="AC130" s="947"/>
      <c r="AD130" s="947"/>
      <c r="AE130" s="948"/>
      <c r="AF130" s="949">
        <v>4054632</v>
      </c>
      <c r="AG130" s="947"/>
      <c r="AH130" s="947"/>
      <c r="AI130" s="947"/>
      <c r="AJ130" s="948"/>
      <c r="AK130" s="949">
        <v>3934765</v>
      </c>
      <c r="AL130" s="947"/>
      <c r="AM130" s="947"/>
      <c r="AN130" s="947"/>
      <c r="AO130" s="948"/>
      <c r="AP130" s="1061"/>
      <c r="AQ130" s="1062"/>
      <c r="AR130" s="1062"/>
      <c r="AS130" s="1062"/>
      <c r="AT130" s="1063"/>
      <c r="AU130" s="215"/>
      <c r="AV130" s="215"/>
      <c r="AW130" s="215"/>
      <c r="AX130" s="1053" t="s">
        <v>471</v>
      </c>
      <c r="AY130" s="911"/>
      <c r="AZ130" s="911"/>
      <c r="BA130" s="911"/>
      <c r="BB130" s="911"/>
      <c r="BC130" s="911"/>
      <c r="BD130" s="911"/>
      <c r="BE130" s="912"/>
      <c r="BF130" s="1089">
        <v>11</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472</v>
      </c>
      <c r="X131" s="1096"/>
      <c r="Y131" s="1096"/>
      <c r="Z131" s="1097"/>
      <c r="AA131" s="992">
        <v>22643701</v>
      </c>
      <c r="AB131" s="974"/>
      <c r="AC131" s="974"/>
      <c r="AD131" s="974"/>
      <c r="AE131" s="975"/>
      <c r="AF131" s="973">
        <v>23041363</v>
      </c>
      <c r="AG131" s="974"/>
      <c r="AH131" s="974"/>
      <c r="AI131" s="974"/>
      <c r="AJ131" s="975"/>
      <c r="AK131" s="973">
        <v>23762983</v>
      </c>
      <c r="AL131" s="974"/>
      <c r="AM131" s="974"/>
      <c r="AN131" s="974"/>
      <c r="AO131" s="975"/>
      <c r="AP131" s="1098"/>
      <c r="AQ131" s="1099"/>
      <c r="AR131" s="1099"/>
      <c r="AS131" s="1099"/>
      <c r="AT131" s="1100"/>
      <c r="AU131" s="215"/>
      <c r="AV131" s="215"/>
      <c r="AW131" s="215"/>
      <c r="AX131" s="1071" t="s">
        <v>473</v>
      </c>
      <c r="AY131" s="713"/>
      <c r="AZ131" s="713"/>
      <c r="BA131" s="713"/>
      <c r="BB131" s="713"/>
      <c r="BC131" s="713"/>
      <c r="BD131" s="713"/>
      <c r="BE131" s="1024"/>
      <c r="BF131" s="1072">
        <v>1.1000000000000001</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474</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475</v>
      </c>
      <c r="W132" s="1082"/>
      <c r="X132" s="1082"/>
      <c r="Y132" s="1082"/>
      <c r="Z132" s="1083"/>
      <c r="AA132" s="1084">
        <v>10.417621219999999</v>
      </c>
      <c r="AB132" s="1085"/>
      <c r="AC132" s="1085"/>
      <c r="AD132" s="1085"/>
      <c r="AE132" s="1086"/>
      <c r="AF132" s="1087">
        <v>10.45930746</v>
      </c>
      <c r="AG132" s="1085"/>
      <c r="AH132" s="1085"/>
      <c r="AI132" s="1085"/>
      <c r="AJ132" s="1086"/>
      <c r="AK132" s="1087">
        <v>12.35022556</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476</v>
      </c>
      <c r="W133" s="1065"/>
      <c r="X133" s="1065"/>
      <c r="Y133" s="1065"/>
      <c r="Z133" s="1066"/>
      <c r="AA133" s="1067">
        <v>10</v>
      </c>
      <c r="AB133" s="1068"/>
      <c r="AC133" s="1068"/>
      <c r="AD133" s="1068"/>
      <c r="AE133" s="1069"/>
      <c r="AF133" s="1067">
        <v>10.199999999999999</v>
      </c>
      <c r="AG133" s="1068"/>
      <c r="AH133" s="1068"/>
      <c r="AI133" s="1068"/>
      <c r="AJ133" s="1069"/>
      <c r="AK133" s="1067">
        <v>11</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we+BbI1NAbT1lQ03a1gllwPbiNhjx+ir1wpDXQxouy83hzZZg3wrov5MMT3tWa/5x2/A44MDYSvk8vYCn3ZGQ==" saltValue="8WouC13xJ491WpZLjvJ9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4"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XQ87BpNVxWcgDpXdr9UUvOPIr5dZSgeXlCFfgaF8uW1en2B2+Z0faD+Zk6YXSWDg30Oqdn7oKDcOK+q+GJyeQ==" saltValue="VlbkNT5OT/uHMoajvsfB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gc6UbWZezQ7FVDPxNITj5A1SgqOFkeXSd0Ma1Xa5FJB39LbT6r1VlU7opPQBTWi3gJ/Nns/K30YrP9eOrQX7g==" saltValue="gsXe08BwO+OuU6OlnaT3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2" t="s">
        <v>480</v>
      </c>
      <c r="AP7" s="253"/>
      <c r="AQ7" s="254" t="s">
        <v>481</v>
      </c>
      <c r="AR7" s="255"/>
    </row>
    <row r="8" spans="1:46" x14ac:dyDescent="0.15">
      <c r="A8" s="247"/>
      <c r="AK8" s="256"/>
      <c r="AL8" s="257"/>
      <c r="AM8" s="257"/>
      <c r="AN8" s="258"/>
      <c r="AO8" s="1103"/>
      <c r="AP8" s="259" t="s">
        <v>482</v>
      </c>
      <c r="AQ8" s="260" t="s">
        <v>483</v>
      </c>
      <c r="AR8" s="261" t="s">
        <v>484</v>
      </c>
    </row>
    <row r="9" spans="1:46" x14ac:dyDescent="0.15">
      <c r="A9" s="247"/>
      <c r="AK9" s="1104" t="s">
        <v>485</v>
      </c>
      <c r="AL9" s="1105"/>
      <c r="AM9" s="1105"/>
      <c r="AN9" s="1106"/>
      <c r="AO9" s="262">
        <v>9494863</v>
      </c>
      <c r="AP9" s="262">
        <v>85691</v>
      </c>
      <c r="AQ9" s="263">
        <v>74190</v>
      </c>
      <c r="AR9" s="264">
        <v>15.5</v>
      </c>
    </row>
    <row r="10" spans="1:46" ht="13.5" customHeight="1" x14ac:dyDescent="0.15">
      <c r="A10" s="247"/>
      <c r="AK10" s="1104" t="s">
        <v>486</v>
      </c>
      <c r="AL10" s="1105"/>
      <c r="AM10" s="1105"/>
      <c r="AN10" s="1106"/>
      <c r="AO10" s="265">
        <v>242304</v>
      </c>
      <c r="AP10" s="265">
        <v>2187</v>
      </c>
      <c r="AQ10" s="266">
        <v>4494</v>
      </c>
      <c r="AR10" s="267">
        <v>-51.3</v>
      </c>
    </row>
    <row r="11" spans="1:46" ht="13.5" customHeight="1" x14ac:dyDescent="0.15">
      <c r="A11" s="247"/>
      <c r="AK11" s="1104" t="s">
        <v>487</v>
      </c>
      <c r="AL11" s="1105"/>
      <c r="AM11" s="1105"/>
      <c r="AN11" s="1106"/>
      <c r="AO11" s="265">
        <v>55041</v>
      </c>
      <c r="AP11" s="265">
        <v>497</v>
      </c>
      <c r="AQ11" s="266">
        <v>2274</v>
      </c>
      <c r="AR11" s="267">
        <v>-78.099999999999994</v>
      </c>
    </row>
    <row r="12" spans="1:46" ht="13.5" customHeight="1" x14ac:dyDescent="0.15">
      <c r="A12" s="247"/>
      <c r="AK12" s="1104" t="s">
        <v>488</v>
      </c>
      <c r="AL12" s="1105"/>
      <c r="AM12" s="1105"/>
      <c r="AN12" s="1106"/>
      <c r="AO12" s="265" t="s">
        <v>489</v>
      </c>
      <c r="AP12" s="265" t="s">
        <v>489</v>
      </c>
      <c r="AQ12" s="266">
        <v>23</v>
      </c>
      <c r="AR12" s="267" t="s">
        <v>489</v>
      </c>
    </row>
    <row r="13" spans="1:46" ht="13.5" customHeight="1" x14ac:dyDescent="0.15">
      <c r="A13" s="247"/>
      <c r="AK13" s="1104" t="s">
        <v>490</v>
      </c>
      <c r="AL13" s="1105"/>
      <c r="AM13" s="1105"/>
      <c r="AN13" s="1106"/>
      <c r="AO13" s="265">
        <v>239879</v>
      </c>
      <c r="AP13" s="265">
        <v>2165</v>
      </c>
      <c r="AQ13" s="266">
        <v>2538</v>
      </c>
      <c r="AR13" s="267">
        <v>-14.7</v>
      </c>
    </row>
    <row r="14" spans="1:46" ht="13.5" customHeight="1" x14ac:dyDescent="0.15">
      <c r="A14" s="247"/>
      <c r="AK14" s="1104" t="s">
        <v>491</v>
      </c>
      <c r="AL14" s="1105"/>
      <c r="AM14" s="1105"/>
      <c r="AN14" s="1106"/>
      <c r="AO14" s="265">
        <v>228306</v>
      </c>
      <c r="AP14" s="265">
        <v>2060</v>
      </c>
      <c r="AQ14" s="266">
        <v>2009</v>
      </c>
      <c r="AR14" s="267">
        <v>2.5</v>
      </c>
    </row>
    <row r="15" spans="1:46" ht="13.5" customHeight="1" x14ac:dyDescent="0.15">
      <c r="A15" s="247"/>
      <c r="AK15" s="1107" t="s">
        <v>492</v>
      </c>
      <c r="AL15" s="1108"/>
      <c r="AM15" s="1108"/>
      <c r="AN15" s="1109"/>
      <c r="AO15" s="265">
        <v>-364708</v>
      </c>
      <c r="AP15" s="265">
        <v>-3291</v>
      </c>
      <c r="AQ15" s="266">
        <v>-4396</v>
      </c>
      <c r="AR15" s="267">
        <v>-25.1</v>
      </c>
    </row>
    <row r="16" spans="1:46" x14ac:dyDescent="0.15">
      <c r="A16" s="247"/>
      <c r="AK16" s="1107" t="s">
        <v>177</v>
      </c>
      <c r="AL16" s="1108"/>
      <c r="AM16" s="1108"/>
      <c r="AN16" s="1109"/>
      <c r="AO16" s="265">
        <v>9895685</v>
      </c>
      <c r="AP16" s="265">
        <v>89309</v>
      </c>
      <c r="AQ16" s="266">
        <v>81133</v>
      </c>
      <c r="AR16" s="267">
        <v>10.1</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10" t="s">
        <v>497</v>
      </c>
      <c r="AL21" s="1111"/>
      <c r="AM21" s="1111"/>
      <c r="AN21" s="1112"/>
      <c r="AO21" s="277">
        <v>7.55</v>
      </c>
      <c r="AP21" s="278">
        <v>7.09</v>
      </c>
      <c r="AQ21" s="279">
        <v>0.46</v>
      </c>
      <c r="AS21" s="280"/>
      <c r="AT21" s="276"/>
    </row>
    <row r="22" spans="1:46" s="248" customFormat="1" x14ac:dyDescent="0.15">
      <c r="A22" s="276"/>
      <c r="AK22" s="1110" t="s">
        <v>498</v>
      </c>
      <c r="AL22" s="1111"/>
      <c r="AM22" s="1111"/>
      <c r="AN22" s="1112"/>
      <c r="AO22" s="281">
        <v>98.9</v>
      </c>
      <c r="AP22" s="282">
        <v>99.1</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2" t="s">
        <v>480</v>
      </c>
      <c r="AP30" s="253"/>
      <c r="AQ30" s="254" t="s">
        <v>481</v>
      </c>
      <c r="AR30" s="255"/>
    </row>
    <row r="31" spans="1:46" x14ac:dyDescent="0.15">
      <c r="A31" s="247"/>
      <c r="AK31" s="256"/>
      <c r="AL31" s="257"/>
      <c r="AM31" s="257"/>
      <c r="AN31" s="258"/>
      <c r="AO31" s="1103"/>
      <c r="AP31" s="259" t="s">
        <v>482</v>
      </c>
      <c r="AQ31" s="260" t="s">
        <v>483</v>
      </c>
      <c r="AR31" s="261" t="s">
        <v>484</v>
      </c>
    </row>
    <row r="32" spans="1:46" ht="27" customHeight="1" x14ac:dyDescent="0.15">
      <c r="A32" s="247"/>
      <c r="AK32" s="1118" t="s">
        <v>502</v>
      </c>
      <c r="AL32" s="1119"/>
      <c r="AM32" s="1119"/>
      <c r="AN32" s="1120"/>
      <c r="AO32" s="291">
        <v>6046172</v>
      </c>
      <c r="AP32" s="291">
        <v>54567</v>
      </c>
      <c r="AQ32" s="292">
        <v>38069</v>
      </c>
      <c r="AR32" s="293">
        <v>43.3</v>
      </c>
    </row>
    <row r="33" spans="1:46" ht="13.5" customHeight="1" x14ac:dyDescent="0.15">
      <c r="A33" s="247"/>
      <c r="AK33" s="1118" t="s">
        <v>503</v>
      </c>
      <c r="AL33" s="1119"/>
      <c r="AM33" s="1119"/>
      <c r="AN33" s="1120"/>
      <c r="AO33" s="291" t="s">
        <v>489</v>
      </c>
      <c r="AP33" s="291" t="s">
        <v>489</v>
      </c>
      <c r="AQ33" s="292" t="s">
        <v>489</v>
      </c>
      <c r="AR33" s="293" t="s">
        <v>489</v>
      </c>
    </row>
    <row r="34" spans="1:46" ht="27" customHeight="1" x14ac:dyDescent="0.15">
      <c r="A34" s="247"/>
      <c r="AK34" s="1118" t="s">
        <v>504</v>
      </c>
      <c r="AL34" s="1119"/>
      <c r="AM34" s="1119"/>
      <c r="AN34" s="1120"/>
      <c r="AO34" s="291" t="s">
        <v>489</v>
      </c>
      <c r="AP34" s="291" t="s">
        <v>489</v>
      </c>
      <c r="AQ34" s="292" t="s">
        <v>489</v>
      </c>
      <c r="AR34" s="293" t="s">
        <v>489</v>
      </c>
    </row>
    <row r="35" spans="1:46" ht="27" customHeight="1" x14ac:dyDescent="0.15">
      <c r="A35" s="247"/>
      <c r="AK35" s="1118" t="s">
        <v>505</v>
      </c>
      <c r="AL35" s="1119"/>
      <c r="AM35" s="1119"/>
      <c r="AN35" s="1120"/>
      <c r="AO35" s="291">
        <v>872326</v>
      </c>
      <c r="AP35" s="291">
        <v>7873</v>
      </c>
      <c r="AQ35" s="292">
        <v>11274</v>
      </c>
      <c r="AR35" s="293">
        <v>-30.2</v>
      </c>
    </row>
    <row r="36" spans="1:46" ht="27" customHeight="1" x14ac:dyDescent="0.15">
      <c r="A36" s="247"/>
      <c r="AK36" s="1118" t="s">
        <v>506</v>
      </c>
      <c r="AL36" s="1119"/>
      <c r="AM36" s="1119"/>
      <c r="AN36" s="1120"/>
      <c r="AO36" s="291">
        <v>56816</v>
      </c>
      <c r="AP36" s="291">
        <v>513</v>
      </c>
      <c r="AQ36" s="292">
        <v>1710</v>
      </c>
      <c r="AR36" s="293">
        <v>-70</v>
      </c>
    </row>
    <row r="37" spans="1:46" ht="13.5" customHeight="1" x14ac:dyDescent="0.15">
      <c r="A37" s="247"/>
      <c r="AK37" s="1118" t="s">
        <v>507</v>
      </c>
      <c r="AL37" s="1119"/>
      <c r="AM37" s="1119"/>
      <c r="AN37" s="1120"/>
      <c r="AO37" s="291" t="s">
        <v>489</v>
      </c>
      <c r="AP37" s="291" t="s">
        <v>489</v>
      </c>
      <c r="AQ37" s="292">
        <v>731</v>
      </c>
      <c r="AR37" s="293" t="s">
        <v>489</v>
      </c>
    </row>
    <row r="38" spans="1:46" ht="27" customHeight="1" x14ac:dyDescent="0.15">
      <c r="A38" s="247"/>
      <c r="AK38" s="1121" t="s">
        <v>508</v>
      </c>
      <c r="AL38" s="1122"/>
      <c r="AM38" s="1122"/>
      <c r="AN38" s="1123"/>
      <c r="AO38" s="294" t="s">
        <v>489</v>
      </c>
      <c r="AP38" s="294" t="s">
        <v>489</v>
      </c>
      <c r="AQ38" s="295">
        <v>1</v>
      </c>
      <c r="AR38" s="283" t="s">
        <v>489</v>
      </c>
      <c r="AS38" s="290"/>
    </row>
    <row r="39" spans="1:46" x14ac:dyDescent="0.15">
      <c r="A39" s="247"/>
      <c r="AK39" s="1121" t="s">
        <v>509</v>
      </c>
      <c r="AL39" s="1122"/>
      <c r="AM39" s="1122"/>
      <c r="AN39" s="1123"/>
      <c r="AO39" s="291">
        <v>-105767</v>
      </c>
      <c r="AP39" s="291">
        <v>-955</v>
      </c>
      <c r="AQ39" s="292">
        <v>-7408</v>
      </c>
      <c r="AR39" s="293">
        <v>-87.1</v>
      </c>
      <c r="AS39" s="290"/>
    </row>
    <row r="40" spans="1:46" ht="27" customHeight="1" x14ac:dyDescent="0.15">
      <c r="A40" s="247"/>
      <c r="AK40" s="1118" t="s">
        <v>510</v>
      </c>
      <c r="AL40" s="1119"/>
      <c r="AM40" s="1119"/>
      <c r="AN40" s="1120"/>
      <c r="AO40" s="291">
        <v>-3934765</v>
      </c>
      <c r="AP40" s="291">
        <v>-35511</v>
      </c>
      <c r="AQ40" s="292">
        <v>-32910</v>
      </c>
      <c r="AR40" s="293">
        <v>7.9</v>
      </c>
      <c r="AS40" s="290"/>
    </row>
    <row r="41" spans="1:46" x14ac:dyDescent="0.15">
      <c r="A41" s="247"/>
      <c r="AK41" s="1124" t="s">
        <v>287</v>
      </c>
      <c r="AL41" s="1125"/>
      <c r="AM41" s="1125"/>
      <c r="AN41" s="1126"/>
      <c r="AO41" s="291">
        <v>2934782</v>
      </c>
      <c r="AP41" s="291">
        <v>26486</v>
      </c>
      <c r="AQ41" s="292">
        <v>11466</v>
      </c>
      <c r="AR41" s="293">
        <v>131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3" t="s">
        <v>480</v>
      </c>
      <c r="AN49" s="1115" t="s">
        <v>513</v>
      </c>
      <c r="AO49" s="1116"/>
      <c r="AP49" s="1116"/>
      <c r="AQ49" s="1116"/>
      <c r="AR49" s="1117"/>
    </row>
    <row r="50" spans="1:44" x14ac:dyDescent="0.15">
      <c r="A50" s="247"/>
      <c r="AK50" s="305"/>
      <c r="AL50" s="306"/>
      <c r="AM50" s="1114"/>
      <c r="AN50" s="307" t="s">
        <v>514</v>
      </c>
      <c r="AO50" s="308" t="s">
        <v>515</v>
      </c>
      <c r="AP50" s="309" t="s">
        <v>516</v>
      </c>
      <c r="AQ50" s="310" t="s">
        <v>517</v>
      </c>
      <c r="AR50" s="311" t="s">
        <v>518</v>
      </c>
    </row>
    <row r="51" spans="1:44" x14ac:dyDescent="0.15">
      <c r="A51" s="247"/>
      <c r="AK51" s="303" t="s">
        <v>519</v>
      </c>
      <c r="AL51" s="304"/>
      <c r="AM51" s="312">
        <v>12246404</v>
      </c>
      <c r="AN51" s="313">
        <v>108739</v>
      </c>
      <c r="AO51" s="314">
        <v>51.9</v>
      </c>
      <c r="AP51" s="315">
        <v>56416</v>
      </c>
      <c r="AQ51" s="316">
        <v>-15</v>
      </c>
      <c r="AR51" s="317">
        <v>66.900000000000006</v>
      </c>
    </row>
    <row r="52" spans="1:44" x14ac:dyDescent="0.15">
      <c r="A52" s="247"/>
      <c r="AK52" s="318"/>
      <c r="AL52" s="319" t="s">
        <v>520</v>
      </c>
      <c r="AM52" s="320">
        <v>9483326</v>
      </c>
      <c r="AN52" s="321">
        <v>84205</v>
      </c>
      <c r="AO52" s="322">
        <v>71.599999999999994</v>
      </c>
      <c r="AP52" s="323">
        <v>32623</v>
      </c>
      <c r="AQ52" s="324">
        <v>-5.5</v>
      </c>
      <c r="AR52" s="325">
        <v>77.099999999999994</v>
      </c>
    </row>
    <row r="53" spans="1:44" x14ac:dyDescent="0.15">
      <c r="A53" s="247"/>
      <c r="AK53" s="303" t="s">
        <v>521</v>
      </c>
      <c r="AL53" s="304"/>
      <c r="AM53" s="312">
        <v>6329954</v>
      </c>
      <c r="AN53" s="313">
        <v>56365</v>
      </c>
      <c r="AO53" s="314">
        <v>-48.2</v>
      </c>
      <c r="AP53" s="315">
        <v>49217</v>
      </c>
      <c r="AQ53" s="316">
        <v>-12.8</v>
      </c>
      <c r="AR53" s="317">
        <v>-35.4</v>
      </c>
    </row>
    <row r="54" spans="1:44" x14ac:dyDescent="0.15">
      <c r="A54" s="247"/>
      <c r="AK54" s="318"/>
      <c r="AL54" s="319" t="s">
        <v>520</v>
      </c>
      <c r="AM54" s="320">
        <v>3350889</v>
      </c>
      <c r="AN54" s="321">
        <v>29838</v>
      </c>
      <c r="AO54" s="322">
        <v>-64.599999999999994</v>
      </c>
      <c r="AP54" s="323">
        <v>27232</v>
      </c>
      <c r="AQ54" s="324">
        <v>-16.5</v>
      </c>
      <c r="AR54" s="325">
        <v>-48.1</v>
      </c>
    </row>
    <row r="55" spans="1:44" x14ac:dyDescent="0.15">
      <c r="A55" s="247"/>
      <c r="AK55" s="303" t="s">
        <v>522</v>
      </c>
      <c r="AL55" s="304"/>
      <c r="AM55" s="312">
        <v>8029326</v>
      </c>
      <c r="AN55" s="313">
        <v>71963</v>
      </c>
      <c r="AO55" s="314">
        <v>27.7</v>
      </c>
      <c r="AP55" s="315">
        <v>49211</v>
      </c>
      <c r="AQ55" s="316">
        <v>0</v>
      </c>
      <c r="AR55" s="317">
        <v>27.7</v>
      </c>
    </row>
    <row r="56" spans="1:44" x14ac:dyDescent="0.15">
      <c r="A56" s="247"/>
      <c r="AK56" s="318"/>
      <c r="AL56" s="319" t="s">
        <v>520</v>
      </c>
      <c r="AM56" s="320">
        <v>4660614</v>
      </c>
      <c r="AN56" s="321">
        <v>41771</v>
      </c>
      <c r="AO56" s="322">
        <v>40</v>
      </c>
      <c r="AP56" s="323">
        <v>28367</v>
      </c>
      <c r="AQ56" s="324">
        <v>4.2</v>
      </c>
      <c r="AR56" s="325">
        <v>35.799999999999997</v>
      </c>
    </row>
    <row r="57" spans="1:44" x14ac:dyDescent="0.15">
      <c r="A57" s="247"/>
      <c r="AK57" s="303" t="s">
        <v>523</v>
      </c>
      <c r="AL57" s="304"/>
      <c r="AM57" s="312">
        <v>9747186</v>
      </c>
      <c r="AN57" s="313">
        <v>87658</v>
      </c>
      <c r="AO57" s="314">
        <v>21.8</v>
      </c>
      <c r="AP57" s="315">
        <v>51738</v>
      </c>
      <c r="AQ57" s="316">
        <v>5.0999999999999996</v>
      </c>
      <c r="AR57" s="317">
        <v>16.7</v>
      </c>
    </row>
    <row r="58" spans="1:44" x14ac:dyDescent="0.15">
      <c r="A58" s="247"/>
      <c r="AK58" s="318"/>
      <c r="AL58" s="319" t="s">
        <v>520</v>
      </c>
      <c r="AM58" s="320">
        <v>5994786</v>
      </c>
      <c r="AN58" s="321">
        <v>53912</v>
      </c>
      <c r="AO58" s="322">
        <v>29.1</v>
      </c>
      <c r="AP58" s="323">
        <v>30360</v>
      </c>
      <c r="AQ58" s="324">
        <v>7</v>
      </c>
      <c r="AR58" s="325">
        <v>22.1</v>
      </c>
    </row>
    <row r="59" spans="1:44" x14ac:dyDescent="0.15">
      <c r="A59" s="247"/>
      <c r="AK59" s="303" t="s">
        <v>524</v>
      </c>
      <c r="AL59" s="304"/>
      <c r="AM59" s="312">
        <v>14782331</v>
      </c>
      <c r="AN59" s="313">
        <v>133411</v>
      </c>
      <c r="AO59" s="314">
        <v>52.2</v>
      </c>
      <c r="AP59" s="315">
        <v>67158</v>
      </c>
      <c r="AQ59" s="316">
        <v>29.8</v>
      </c>
      <c r="AR59" s="317">
        <v>22.4</v>
      </c>
    </row>
    <row r="60" spans="1:44" x14ac:dyDescent="0.15">
      <c r="A60" s="247"/>
      <c r="AK60" s="318"/>
      <c r="AL60" s="319" t="s">
        <v>520</v>
      </c>
      <c r="AM60" s="320">
        <v>10284276</v>
      </c>
      <c r="AN60" s="321">
        <v>92816</v>
      </c>
      <c r="AO60" s="322">
        <v>72.2</v>
      </c>
      <c r="AP60" s="323">
        <v>42077</v>
      </c>
      <c r="AQ60" s="324">
        <v>38.6</v>
      </c>
      <c r="AR60" s="325">
        <v>33.6</v>
      </c>
    </row>
    <row r="61" spans="1:44" x14ac:dyDescent="0.15">
      <c r="A61" s="247"/>
      <c r="AK61" s="303" t="s">
        <v>525</v>
      </c>
      <c r="AL61" s="326"/>
      <c r="AM61" s="312">
        <v>10227040</v>
      </c>
      <c r="AN61" s="313">
        <v>91627</v>
      </c>
      <c r="AO61" s="314">
        <v>21.1</v>
      </c>
      <c r="AP61" s="315">
        <v>54748</v>
      </c>
      <c r="AQ61" s="327">
        <v>1.4</v>
      </c>
      <c r="AR61" s="317">
        <v>19.7</v>
      </c>
    </row>
    <row r="62" spans="1:44" x14ac:dyDescent="0.15">
      <c r="A62" s="247"/>
      <c r="AK62" s="318"/>
      <c r="AL62" s="319" t="s">
        <v>520</v>
      </c>
      <c r="AM62" s="320">
        <v>6754778</v>
      </c>
      <c r="AN62" s="321">
        <v>60508</v>
      </c>
      <c r="AO62" s="322">
        <v>29.7</v>
      </c>
      <c r="AP62" s="323">
        <v>32132</v>
      </c>
      <c r="AQ62" s="324">
        <v>5.6</v>
      </c>
      <c r="AR62" s="325">
        <v>24.1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X5llfeh1+3igFaj+eoVdDq6irCoX5Ks/So8bdgMZHRcksgN8/xpkpGoPHN7M4+3ItFciELpdk1Csv8iBKkBLw==" saltValue="fqRd/VEZmE4sRCX3Z5pH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ymJCqxnzYCJys1n7lYjChPsxH1OLf0tYJ4lR/IQaBr3rLhf6Mkln1ZUKCkeaypRL7ywcTIjyggwQTrh66nKCEw==" saltValue="xSCPybNi3WdAYQznaeI6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Ld+zmnRTzZqyddZ/VjE9n+Mjn9MnBGcAmO/JTHodW6rIfNAzOSyZ4dKTHvkzt/C3LgWx+A9rq1HJFlNE0+siZA==" saltValue="1NbigEEng1XgdF8vqxPO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7" t="s">
        <v>3</v>
      </c>
      <c r="D47" s="1127"/>
      <c r="E47" s="1128"/>
      <c r="F47" s="11">
        <v>14.81</v>
      </c>
      <c r="G47" s="12">
        <v>20.68</v>
      </c>
      <c r="H47" s="12">
        <v>19.48</v>
      </c>
      <c r="I47" s="12">
        <v>14.46</v>
      </c>
      <c r="J47" s="13">
        <v>13.23</v>
      </c>
    </row>
    <row r="48" spans="2:10" ht="57.75" customHeight="1" x14ac:dyDescent="0.15">
      <c r="B48" s="14"/>
      <c r="C48" s="1129" t="s">
        <v>4</v>
      </c>
      <c r="D48" s="1129"/>
      <c r="E48" s="1130"/>
      <c r="F48" s="15">
        <v>0.89</v>
      </c>
      <c r="G48" s="16">
        <v>2.97</v>
      </c>
      <c r="H48" s="16">
        <v>0.79</v>
      </c>
      <c r="I48" s="16">
        <v>2.5</v>
      </c>
      <c r="J48" s="17">
        <v>2.31</v>
      </c>
    </row>
    <row r="49" spans="2:10" ht="57.75" customHeight="1" thickBot="1" x14ac:dyDescent="0.2">
      <c r="B49" s="18"/>
      <c r="C49" s="1131" t="s">
        <v>5</v>
      </c>
      <c r="D49" s="1131"/>
      <c r="E49" s="1132"/>
      <c r="F49" s="19">
        <v>0.36</v>
      </c>
      <c r="G49" s="20">
        <v>8.66</v>
      </c>
      <c r="H49" s="20" t="s">
        <v>532</v>
      </c>
      <c r="I49" s="20" t="s">
        <v>533</v>
      </c>
      <c r="J49" s="21" t="s">
        <v>534</v>
      </c>
    </row>
    <row r="50" spans="2:10" x14ac:dyDescent="0.15"/>
  </sheetData>
  <sheetProtection algorithmName="SHA-512" hashValue="wPEbgWa6XcUx7zEQTxiUj8Vjmcgd/E0tSw6Jy1hynvblEKZ7rQYNLKCskd9xyBpfsrXuggvCpFhf4ddQs6kEzA==" saltValue="qIwcuQ0TfhC+ienCBuEL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2026-03-09T04:28:18Z</cp:lastPrinted>
  <dcterms:created xsi:type="dcterms:W3CDTF">2026-02-23T08:44:40Z</dcterms:created>
  <dcterms:modified xsi:type="dcterms:W3CDTF">2026-03-18T02:49:20Z</dcterms:modified>
  <cp:category/>
</cp:coreProperties>
</file>