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HP掲載データ\"/>
    </mc:Choice>
  </mc:AlternateContent>
  <bookViews>
    <workbookView xWindow="0" yWindow="0" windowWidth="14370" windowHeight="122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E37" i="10"/>
  <c r="AM37" i="10"/>
  <c r="C37" i="10"/>
  <c r="BE36" i="10"/>
  <c r="AM36" i="10"/>
  <c r="CO34" i="10"/>
  <c r="CO35" i="10" s="1"/>
  <c r="CO36" i="10" s="1"/>
  <c r="CO37" i="10" s="1"/>
  <c r="CO38" i="10" s="1"/>
  <c r="CO39" i="10" s="1"/>
  <c r="CO40" i="10" s="1"/>
  <c r="CO41" i="10" s="1"/>
  <c r="CO42" i="10" s="1"/>
  <c r="CO43" i="10" s="1"/>
  <c r="BW34" i="10"/>
  <c r="BW35" i="10" s="1"/>
  <c r="BW36" i="10" s="1"/>
  <c r="BW37" i="10" s="1"/>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c r="AM35" i="10" s="1"/>
  <c r="BE34" i="10" s="1"/>
  <c r="BE35" i="10" s="1"/>
</calcChain>
</file>

<file path=xl/sharedStrings.xml><?xml version="1.0" encoding="utf-8"?>
<sst xmlns="http://schemas.openxmlformats.org/spreadsheetml/2006/main" count="1102" uniqueCount="617">
  <si>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</si>
  <si>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</si>
  <si>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</si>
  <si>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</si>
  <si>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</si>
  <si>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</si>
  <si>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</si>
  <si>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</si>
  <si>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</si>
  <si>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</si>
  <si>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</si>
  <si>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</si>
  <si>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</si>
  <si>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</si>
  <si>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</si>
  <si>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</si>
  <si>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</si>
  <si>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</si>
  <si>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</si>
  <si>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</si>
  <si>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</si>
  <si>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</si>
  <si>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</si>
  <si>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</si>
  <si>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</si>
  <si>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</si>
  <si>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</si>
  <si>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</si>
  <si>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</si>
  <si>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</si>
  <si>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</si>
  <si>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</si>
  <si>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</si>
  <si>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</si>
  <si>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</si>
  <si>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</si>
  <si>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</si>
  <si>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</si>
  <si>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</si>
  <si>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</si>
  <si>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</si>
  <si>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</si>
  <si>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</si>
  <si>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</si>
  <si>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</si>
  <si>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</si>
  <si>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</si>
  <si>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</si>
  <si>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</si>
  <si>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</si>
  <si>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</si>
  <si>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</si>
  <si>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</si>
  <si>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</si>
  <si>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</si>
  <si>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</si>
  <si>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</si>
  <si>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</si>
  <si>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</si>
  <si>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</si>
  <si>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</si>
  <si>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</si>
  <si>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</si>
  <si>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</si>
  <si>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</si>
  <si>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</si>
  <si>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</si>
  <si>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</si>
  <si>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</si>
  <si>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</si>
  <si>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</si>
  <si>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</si>
  <si>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</si>
  <si>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</si>
  <si>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</si>
  <si>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</si>
  <si>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</si>
  <si>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</si>
  <si>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</si>
  <si>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</si>
  <si>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</si>
  <si>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</si>
  <si>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</si>
  <si>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</si>
  <si>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</si>
  <si>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</si>
  <si>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</si>
  <si>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</si>
  <si>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</si>
  <si>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</si>
  <si>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</si>
  <si>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</si>
  <si>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</si>
  <si>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</si>
  <si>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</si>
  <si>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</si>
  <si>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</si>
  <si>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</si>
  <si>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</si>
  <si>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</si>
  <si>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</si>
  <si>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</si>
  <si>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</si>
  <si>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</si>
  <si>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</si>
  <si>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</si>
  <si>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</si>
  <si>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</si>
  <si>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</si>
  <si>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</si>
  <si>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</si>
  <si>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</si>
  <si>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</si>
  <si>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</si>
  <si>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</si>
  <si>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</si>
  <si>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</si>
  <si>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</si>
  <si>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</si>
  <si>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</si>
  <si>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</si>
  <si>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</si>
  <si>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</si>
  <si>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</si>
  <si>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</si>
  <si>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</si>
  <si>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</si>
  <si>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</si>
  <si>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</si>
  <si>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</si>
  <si>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</si>
  <si>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</si>
  <si>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</si>
  <si>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</si>
  <si>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</si>
  <si>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</si>
  <si>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</si>
  <si>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</si>
  <si>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</si>
  <si>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</si>
  <si>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</si>
  <si>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</si>
  <si>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</si>
  <si>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</si>
  <si>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</si>
  <si>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</si>
  <si>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</si>
  <si>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</si>
  <si>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</si>
  <si>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</si>
  <si>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</si>
  <si>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</si>
  <si>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</si>
  <si>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</si>
  <si>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</si>
  <si>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</si>
  <si>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</si>
  <si>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</si>
  <si>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</si>
  <si>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</si>
  <si>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</si>
  <si>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</si>
  <si>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</si>
  <si>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</si>
  <si>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</si>
  <si>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</si>
  <si>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</si>
  <si>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</si>
  <si>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</si>
  <si>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</si>
  <si>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</si>
  <si>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</si>
  <si>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</si>
  <si>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</si>
  <si>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</si>
  <si>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</si>
  <si>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</si>
  <si>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</si>
  <si>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</si>
  <si>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</si>
  <si>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</si>
  <si>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</si>
  <si>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</si>
  <si>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</si>
  <si>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</si>
  <si>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</si>
  <si>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</si>
  <si>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</si>
  <si>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</si>
  <si>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</si>
  <si>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</si>
  <si>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</si>
  <si>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</si>
  <si>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</si>
  <si>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</si>
  <si>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</si>
  <si>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</si>
  <si>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</si>
  <si>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</si>
  <si>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</si>
  <si>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</si>
  <si>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</si>
  <si>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</si>
  <si>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</si>
  <si>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</si>
  <si>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</si>
  <si>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</si>
  <si>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</si>
  <si>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</si>
  <si>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</si>
  <si>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</si>
  <si>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</si>
  <si>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</si>
  <si>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</si>
  <si>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</si>
  <si>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</si>
  <si>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香川県高松市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</si>
  <si>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</si>
  <si>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</si>
  <si>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</si>
  <si>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</si>
  <si>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</si>
  <si>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</si>
  <si>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</si>
  <si>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</si>
  <si>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</si>
  <si>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</si>
  <si>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</si>
  <si>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</si>
  <si>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</si>
  <si>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</si>
  <si>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</si>
  <si>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</si>
  <si>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</si>
  <si>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</si>
  <si>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</si>
  <si>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</si>
  <si>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</si>
  <si>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</si>
  <si>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</si>
  <si>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</si>
  <si>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</si>
  <si>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</si>
  <si>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</si>
  <si>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</si>
  <si>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</si>
  <si>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</si>
  <si>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</si>
  <si>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</si>
  <si>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</si>
  <si>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</si>
  <si>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</si>
  <si>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</si>
  <si>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</si>
  <si>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</si>
  <si>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</si>
  <si>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</si>
  <si>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</si>
  <si>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</si>
  <si>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</si>
  <si>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</si>
  <si>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</si>
  <si>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</si>
  <si>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</si>
  <si>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</si>
  <si>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</si>
  <si>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</si>
  <si>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</si>
  <si>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</si>
  <si>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</si>
  <si>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</si>
  <si>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</si>
  <si>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</si>
  <si>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</si>
  <si>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</si>
  <si>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</si>
  <si>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</si>
  <si>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</si>
  <si>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</si>
  <si>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</si>
  <si>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</si>
  <si>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</si>
  <si>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</si>
  <si>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</si>
  <si>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</si>
  <si>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</si>
  <si>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</si>
  <si>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</si>
  <si>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</si>
  <si>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</si>
  <si>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</si>
  <si>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</si>
  <si>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</si>
  <si>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</si>
  <si>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</si>
  <si>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</si>
  <si>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</si>
  <si>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</si>
  <si>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</si>
  <si>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</si>
  <si>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</si>
  <si>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</si>
  <si>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</si>
  <si>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</si>
  <si>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</si>
  <si>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</si>
  <si>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</si>
  <si>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</si>
  <si>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</si>
  <si>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</si>
  <si>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</si>
  <si>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</si>
  <si>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</si>
  <si>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</si>
  <si>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</si>
  <si>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</si>
  <si>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</si>
  <si>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</si>
  <si>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</si>
  <si>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</si>
  <si>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</si>
  <si>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</si>
  <si>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</si>
  <si>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</si>
  <si>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</si>
  <si>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</si>
  <si>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</si>
  <si>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</si>
  <si>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</si>
  <si>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</si>
  <si>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</si>
  <si>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</si>
  <si>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</si>
  <si>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</si>
  <si>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</si>
  <si>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</si>
  <si>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</si>
  <si>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</si>
  <si>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</si>
  <si>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</si>
  <si>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</si>
  <si>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</si>
  <si>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</si>
  <si>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</si>
  <si>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</si>
  <si>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</si>
  <si>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</si>
  <si>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</si>
  <si>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</si>
  <si>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</si>
  <si>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</si>
  <si>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</si>
  <si>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</si>
  <si>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</si>
  <si>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</si>
  <si>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</si>
  <si>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</si>
  <si>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</si>
  <si>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</si>
  <si>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</si>
  <si>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</si>
  <si>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</si>
  <si>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</si>
  <si>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</si>
  <si>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</si>
  <si>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</si>
  <si>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</si>
  <si>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</si>
  <si>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</si>
  <si>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</si>
  <si>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</si>
  <si>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</si>
  <si>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香川県高松市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</si>
  <si>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</si>
  <si>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</si>
  <si>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</si>
  <si>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</si>
  <si>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</si>
  <si>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</si>
  <si>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</si>
  <si>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</si>
  <si>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</si>
  <si>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</si>
  <si>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</si>
  <si>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</si>
  <si>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</si>
  <si>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</si>
  <si>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</si>
  <si>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</si>
  <si>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</si>
  <si>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</si>
  <si>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</si>
  <si>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</si>
  <si>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</si>
  <si>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</si>
  <si>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</si>
  <si>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</si>
  <si>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</si>
  <si>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</si>
  <si>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</si>
  <si>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</si>
  <si>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</si>
  <si>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</si>
  <si>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</si>
  <si>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</si>
  <si>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</si>
  <si>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</si>
  <si>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</si>
  <si>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</si>
  <si>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</si>
  <si>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</si>
  <si>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</si>
  <si>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</si>
  <si>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</si>
  <si>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</si>
  <si>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</si>
  <si>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</si>
  <si>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</si>
  <si>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</si>
  <si>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</si>
  <si>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</si>
  <si>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</si>
  <si>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</si>
  <si>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</si>
  <si>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</si>
  <si>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</si>
  <si>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</si>
  <si>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</si>
  <si>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</si>
  <si>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</si>
  <si>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</si>
  <si>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</si>
  <si>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</si>
  <si>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</si>
  <si>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</si>
  <si>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</si>
  <si>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</si>
  <si>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</si>
  <si>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</si>
  <si>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</si>
  <si>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</si>
  <si>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</si>
  <si>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</si>
  <si>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</si>
  <si>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</si>
  <si>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</si>
  <si>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</si>
  <si>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</si>
  <si>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</si>
  <si>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</si>
  <si>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</si>
  <si>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</si>
  <si>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</si>
  <si>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</si>
  <si>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</si>
  <si>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</si>
  <si>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</si>
  <si>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</si>
  <si>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</si>
  <si>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</si>
  <si>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</si>
  <si>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</si>
  <si>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</si>
  <si>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</si>
  <si>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</si>
  <si>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</si>
  <si>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</si>
  <si>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</si>
  <si>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</si>
  <si>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</si>
  <si>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</si>
  <si>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</si>
  <si>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</si>
  <si>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</si>
  <si>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高松市卸売市場事業特別会計</t>
    <phoneticPr fontId="5"/>
  </si>
  <si>
    <t>(Ｆ)</t>
    <phoneticPr fontId="5"/>
  </si>
  <si>
    <t>高松市駐車場事業特別会計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</si>
  <si>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</si>
  <si>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</si>
  <si>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</si>
  <si>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</si>
  <si>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</si>
  <si>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</si>
  <si>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</si>
  <si>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</si>
  <si>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</si>
  <si>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</si>
  <si>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</si>
  <si>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</si>
  <si>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</si>
  <si>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</si>
  <si>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</si>
  <si>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</si>
  <si>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</si>
  <si>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</si>
  <si>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</si>
  <si>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</si>
  <si>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</si>
  <si>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</si>
  <si>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</si>
  <si>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</si>
  <si>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</si>
  <si>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</si>
  <si>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</si>
  <si>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</si>
  <si>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</si>
  <si>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</si>
  <si>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</si>
  <si>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</si>
  <si>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</si>
  <si>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</si>
  <si>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</si>
  <si>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</si>
  <si>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</si>
  <si>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</si>
  <si>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</si>
  <si>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</si>
  <si>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</si>
  <si>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</si>
  <si>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</si>
  <si>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</si>
  <si>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</si>
  <si>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</si>
  <si>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</si>
  <si>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</si>
  <si>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</si>
  <si>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</si>
  <si>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</si>
  <si>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</si>
  <si>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</si>
  <si>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</si>
  <si>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</si>
  <si>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</si>
  <si>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</si>
  <si>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</si>
  <si>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</si>
  <si>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</si>
  <si>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</si>
  <si>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</si>
  <si>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</si>
  <si>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</si>
  <si>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</si>
  <si>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</si>
  <si>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</si>
  <si>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</si>
  <si>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</si>
  <si>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</si>
  <si>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</si>
  <si>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</si>
  <si>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</si>
  <si>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</si>
  <si>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</si>
  <si>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</si>
  <si>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</si>
  <si>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</si>
  <si>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</si>
  <si>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</si>
  <si>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</si>
  <si>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</si>
  <si>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</si>
  <si>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3.16</t>
  </si>
  <si>
    <t>▲ 2.23</t>
  </si>
  <si>
    <t>▲ 2.14</t>
  </si>
  <si>
    <t>一般会計</t>
  </si>
  <si>
    <t>高松市病院事業会計</t>
  </si>
  <si>
    <t>高松市下水道事業会計</t>
  </si>
  <si>
    <t>高松市介護保険事業特別会計</t>
  </si>
  <si>
    <t>高松市競輪事業特別会計</t>
  </si>
  <si>
    <t>高松市国民健康保険事業特別会計</t>
  </si>
  <si>
    <t>高松市卸売市場事業特別会計</t>
  </si>
  <si>
    <t>高松市後期高齢者医療事業特別会計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</si>
  <si>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</si>
  <si>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</si>
  <si>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</si>
  <si>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</si>
  <si>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</si>
  <si>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</si>
  <si>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</si>
  <si>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</si>
  <si>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高松市母子福祉資金等貸付事業特別会計</t>
  </si>
  <si>
    <t>高松市中小企業勤労者福祉共済事業特別会計</t>
  </si>
  <si>
    <t>高松市駐車場事業特別会計</t>
  </si>
  <si>
    <t>高松市食肉センター事業特別会計</t>
  </si>
  <si>
    <t>法適用企業</t>
  </si>
  <si>
    <t>法非適用企業</t>
  </si>
  <si>
    <t>香川県後期高齢者医療広域連合一般会計</t>
    <rPh sb="0" eb="3">
      <t>カガワケン</t>
    </rPh>
    <rPh sb="3" eb="5">
      <t>コウキ</t>
    </rPh>
    <rPh sb="5" eb="8">
      <t>コウレイシャ</t>
    </rPh>
    <rPh sb="8" eb="10">
      <t>イリョウ</t>
    </rPh>
    <rPh sb="10" eb="12">
      <t>コウイキ</t>
    </rPh>
    <rPh sb="12" eb="14">
      <t>レンゴウ</t>
    </rPh>
    <rPh sb="14" eb="16">
      <t>イッパン</t>
    </rPh>
    <rPh sb="16" eb="18">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</si>
  <si>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4" eb="16">
      <t>トクベツ</t>
    </rPh>
    <rPh sb="16" eb="18">
      <t>カイケイ</t>
    </rPh>
    <phoneticPr fontId="2"/>
  </si>
  <si>
    <t>香川県広域水道企業団水道事業会計</t>
    <rPh sb="0" eb="3">
      <t>カガワケン</t>
    </rPh>
    <rPh sb="3" eb="5">
      <t>コウイキ</t>
    </rPh>
    <rPh sb="5" eb="7">
      <t>スイドウ</t>
    </rPh>
    <rPh sb="7" eb="9">
      <t>キギョウ</t>
    </rPh>
    <rPh sb="9" eb="10">
      <t>ダン</t>
    </rPh>
    <rPh sb="10" eb="12">
      <t>スイドウ</t>
    </rPh>
    <rPh sb="12" eb="14">
      <t>ジギョウ</t>
    </rPh>
    <rPh sb="14" eb="16">
      <t>カイケイ</t>
    </rPh>
    <phoneticPr fontId="2"/>
  </si>
  <si>
    <t>香川県広域水道企業団工業水道事業会計</t>
    <rPh sb="0" eb="3">
      <t>カガワケン</t>
    </rPh>
    <rPh sb="3" eb="5">
      <t>コウイキ</t>
    </rPh>
    <rPh sb="5" eb="7">
      <t>スイドウ</t>
    </rPh>
    <rPh sb="7" eb="9">
      <t>キギョウ</t>
    </rPh>
    <rPh sb="9" eb="10">
      <t>ダン</t>
    </rPh>
    <rPh sb="10" eb="12">
      <t>コウギョウ</t>
    </rPh>
    <rPh sb="12" eb="14">
      <t>スイドウ</t>
    </rPh>
    <rPh sb="14" eb="16">
      <t>ジギョウ</t>
    </rPh>
    <rPh sb="16" eb="18">
      <t>カイケイ</t>
    </rPh>
    <phoneticPr fontId="2"/>
  </si>
  <si>
    <t>高松市土地開発公社</t>
    <rPh sb="0" eb="2">
      <t>タカマツ</t>
    </rPh>
    <rPh sb="2" eb="3">
      <t>シ</t>
    </rPh>
    <rPh sb="3" eb="5">
      <t>トチ</t>
    </rPh>
    <rPh sb="5" eb="7">
      <t>カイハツ</t>
    </rPh>
    <rPh sb="7" eb="9">
      <t>コウシャ</t>
    </rPh>
    <phoneticPr fontId="2"/>
  </si>
  <si>
    <t>（公財）高松市学校給食会</t>
    <rPh sb="1" eb="2">
      <t>コウ</t>
    </rPh>
    <rPh sb="2" eb="3">
      <t>ザイ</t>
    </rPh>
    <rPh sb="4" eb="6">
      <t>タカマツ</t>
    </rPh>
    <rPh sb="6" eb="7">
      <t>シ</t>
    </rPh>
    <rPh sb="7" eb="9">
      <t>ガッコウ</t>
    </rPh>
    <rPh sb="9" eb="11">
      <t>キュウショク</t>
    </rPh>
    <rPh sb="11" eb="12">
      <t>カイ</t>
    </rPh>
    <phoneticPr fontId="2"/>
  </si>
  <si>
    <t>（公財）高松市福祉事業団</t>
    <rPh sb="1" eb="2">
      <t>コウ</t>
    </rPh>
    <rPh sb="2" eb="3">
      <t>ザイ</t>
    </rPh>
    <rPh sb="4" eb="6">
      <t>タカマツ</t>
    </rPh>
    <rPh sb="6" eb="7">
      <t>シ</t>
    </rPh>
    <rPh sb="7" eb="9">
      <t>フクシ</t>
    </rPh>
    <rPh sb="9" eb="12">
      <t>ジギョウダン</t>
    </rPh>
    <phoneticPr fontId="2"/>
  </si>
  <si>
    <t>（公財）高松市スポーツ協会</t>
    <rPh sb="1" eb="2">
      <t>コウ</t>
    </rPh>
    <rPh sb="2" eb="3">
      <t>ザイ</t>
    </rPh>
    <rPh sb="4" eb="6">
      <t>タカマツ</t>
    </rPh>
    <rPh sb="6" eb="7">
      <t>シ</t>
    </rPh>
    <rPh sb="11" eb="13">
      <t>キョウカイ</t>
    </rPh>
    <phoneticPr fontId="2"/>
  </si>
  <si>
    <t>（公財）高松市国際交流協会</t>
    <rPh sb="1" eb="2">
      <t>コウ</t>
    </rPh>
    <rPh sb="2" eb="3">
      <t>ザイ</t>
    </rPh>
    <rPh sb="4" eb="6">
      <t>タカマツ</t>
    </rPh>
    <rPh sb="6" eb="7">
      <t>シ</t>
    </rPh>
    <rPh sb="7" eb="9">
      <t>コクサイ</t>
    </rPh>
    <rPh sb="9" eb="11">
      <t>コウリュウ</t>
    </rPh>
    <rPh sb="11" eb="13">
      <t>キョウカイ</t>
    </rPh>
    <phoneticPr fontId="2"/>
  </si>
  <si>
    <t>（公財）高松観光コンベンションビューロー</t>
    <rPh sb="1" eb="2">
      <t>コウ</t>
    </rPh>
    <rPh sb="2" eb="3">
      <t>ザイ</t>
    </rPh>
    <rPh sb="4" eb="6">
      <t>タカマツ</t>
    </rPh>
    <rPh sb="6" eb="8">
      <t>カンコウ</t>
    </rPh>
    <phoneticPr fontId="2"/>
  </si>
  <si>
    <t>（株）高松市食肉卸売市場公社</t>
    <rPh sb="1" eb="2">
      <t>カブ</t>
    </rPh>
    <rPh sb="3" eb="5">
      <t>タカマツ</t>
    </rPh>
    <rPh sb="5" eb="6">
      <t>シ</t>
    </rPh>
    <rPh sb="6" eb="8">
      <t>ショクニク</t>
    </rPh>
    <rPh sb="8" eb="10">
      <t>オロシウ</t>
    </rPh>
    <rPh sb="10" eb="12">
      <t>シジョウ</t>
    </rPh>
    <rPh sb="12" eb="14">
      <t>コウシャ</t>
    </rPh>
    <phoneticPr fontId="2"/>
  </si>
  <si>
    <t>（公財）高松市文化芸術財団</t>
    <rPh sb="1" eb="2">
      <t>コウ</t>
    </rPh>
    <rPh sb="2" eb="3">
      <t>ザイ</t>
    </rPh>
    <rPh sb="4" eb="6">
      <t>タカマツ</t>
    </rPh>
    <rPh sb="6" eb="7">
      <t>シ</t>
    </rPh>
    <rPh sb="7" eb="9">
      <t>ブンカ</t>
    </rPh>
    <rPh sb="9" eb="11">
      <t>ゲイジュツ</t>
    </rPh>
    <rPh sb="11" eb="13">
      <t>ザイダン</t>
    </rPh>
    <phoneticPr fontId="2"/>
  </si>
  <si>
    <t>（有）湯遊しおのえ</t>
    <rPh sb="1" eb="2">
      <t>ユウ</t>
    </rPh>
    <rPh sb="3" eb="4">
      <t>ユ</t>
    </rPh>
    <rPh sb="4" eb="5">
      <t>ユウ</t>
    </rPh>
    <phoneticPr fontId="2"/>
  </si>
  <si>
    <t>（有）香南町農業振興公社</t>
    <rPh sb="1" eb="2">
      <t>ユウ</t>
    </rPh>
    <rPh sb="3" eb="6">
      <t>コウナンチョウ</t>
    </rPh>
    <rPh sb="6" eb="8">
      <t>ノウギョウ</t>
    </rPh>
    <rPh sb="8" eb="10">
      <t>シンコウ</t>
    </rPh>
    <rPh sb="10" eb="12">
      <t>コウシャ</t>
    </rPh>
    <phoneticPr fontId="2"/>
  </si>
  <si>
    <t>〇</t>
  </si>
  <si>
    <t>地域振興基金</t>
    <rPh sb="0" eb="2">
      <t>チイキ</t>
    </rPh>
    <rPh sb="2" eb="4">
      <t>シンコウ</t>
    </rPh>
    <rPh sb="4" eb="6">
      <t>キキン</t>
    </rPh>
    <phoneticPr fontId="5"/>
  </si>
  <si>
    <t>施設整備基金</t>
    <rPh sb="0" eb="2">
      <t>シセツ</t>
    </rPh>
    <rPh sb="2" eb="4">
      <t>セイビ</t>
    </rPh>
    <rPh sb="4" eb="6">
      <t>キキン</t>
    </rPh>
    <phoneticPr fontId="5"/>
  </si>
  <si>
    <t>消防施設整備基金</t>
    <rPh sb="0" eb="2">
      <t>ショウボウ</t>
    </rPh>
    <rPh sb="2" eb="4">
      <t>シセツ</t>
    </rPh>
    <rPh sb="4" eb="6">
      <t>セイビ</t>
    </rPh>
    <rPh sb="6" eb="8">
      <t>キキン</t>
    </rPh>
    <phoneticPr fontId="5"/>
  </si>
  <si>
    <t>新型コロナウイルス感染症対策利子等補給基金</t>
  </si>
  <si>
    <t>中小企業勤労者福祉共済基金</t>
    <rPh sb="0" eb="2">
      <t>チュウショウ</t>
    </rPh>
    <rPh sb="2" eb="4">
      <t>キギョウ</t>
    </rPh>
    <rPh sb="4" eb="7">
      <t>キンロウシャ</t>
    </rPh>
    <rPh sb="7" eb="9">
      <t>フクシ</t>
    </rPh>
    <rPh sb="9" eb="11">
      <t>キョウサイ</t>
    </rPh>
    <rPh sb="11" eb="13">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</si>
  <si>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</si>
  <si>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</si>
  <si>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</si>
  <si>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</si>
  <si>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</si>
  <si>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</si>
  <si>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内平均値と比べて高い水準にある。令和３年度は地方債現在高は増加したものの、充当可能基金が国の地方財政措置などから財政調整基金の取崩しを行わず、減債基金を17億円、施設整備基金を10億円積み立てたこと、また、令和２年度決算における実質収支から16億円を財政調整基金に積み立てたことにより増加したことから充当可能財源等も増加し、合わせて標準財政規模も増加しており、結果として将来負担比率が減少している。また、臨時財政対策債発行可能額の増に伴う標準財政規模の増などにより、実質公債費比率は下降傾向にある。
　引き続き、プライマリーバランスに留意して、新規の市債発行の抑制に取り組むとともに、発行に当たっては事業の緊急性・必要性を検討し、後年度負担となる市債残高の縮減に努める。</t>
    <rPh sb="102" eb="104">
      <t>シセツ</t>
    </rPh>
    <rPh sb="104" eb="106">
      <t>セイビ</t>
    </rPh>
    <rPh sb="106" eb="108">
      <t>キキン</t>
    </rPh>
    <rPh sb="111" eb="113">
      <t>オクエン</t>
    </rPh>
    <rPh sb="223" eb="225">
      <t>リンジ</t>
    </rPh>
    <rPh sb="225" eb="227">
      <t>ザイセイ</t>
    </rPh>
    <rPh sb="227" eb="229">
      <t>タイサク</t>
    </rPh>
    <rPh sb="229" eb="230">
      <t>サイ</t>
    </rPh>
    <rPh sb="230" eb="232">
      <t>ハッコウ</t>
    </rPh>
    <rPh sb="232" eb="235">
      <t>カノウガク</t>
    </rPh>
    <rPh sb="236" eb="237">
      <t>ゾウ</t>
    </rPh>
    <rPh sb="238" eb="239">
      <t>トモナ</t>
    </rPh>
    <rPh sb="240" eb="242">
      <t>ヒョウジュン</t>
    </rPh>
    <rPh sb="242" eb="244">
      <t>ザイセイ</t>
    </rPh>
    <rPh sb="244" eb="246">
      <t>キボ</t>
    </rPh>
    <rPh sb="247" eb="248">
      <t>ゾウ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</si>
  <si>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</si>
  <si>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</si>
  <si>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</si>
  <si>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将来負担比率は類似団体内平均値と比べて高い水準にある一方、有形固定資産減価償却率は類似団体内平均値よりも低い水準である。
　これは、大型建設事業に係る地方債借入がピークを過ぎたものの、依然として地方債現在高は多いままであるため将来負担比率は高い水準である一方、新規施設が増加しているため有形固定資産減価償却率は低い水準を保っていると考えられる。</t>
    <rPh sb="76" eb="79">
      <t>チホウサイ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</si>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</sst>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305C-4D75-9CEE-73F782A53B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76185</c:v>
                </c:pt>
                <c:pt idx="1">
                  <c:v>34941</c:v>
                </c:pt>
                <c:pt idx="2">
                  <c:v>36523</c:v>
                </c:pt>
                <c:pt idx="3">
                  <c:v>54732</c:v>
                </c:pt>
                <c:pt idx="4">
                  <c:v>51784</c:v>
                </c:pt>
              </c:numCache>
            </c:numRef>
          </c:val>
          <c:smooth val="0"/>
          <c:extLst>
            <c:ext xmlns:c16="http://schemas.microsoft.com/office/drawing/2014/chart" uri="{C3380CC4-5D6E-409C-BE32-E72D297353CC}">
              <c16:uniqueId val="{00000001-305C-4D75-9CEE-73F782A53B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c:v>
                </c:pt>
                <c:pt idx="1">
                  <c:v>2.2000000000000002</c:v>
                </c:pt>
                <c:pt idx="2">
                  <c:v>2.91</c:v>
                </c:pt>
                <c:pt idx="3">
                  <c:v>3.16</c:v>
                </c:pt>
                <c:pt idx="4">
                  <c:v>3.77</c:v>
                </c:pt>
              </c:numCache>
            </c:numRef>
          </c:val>
          <c:extLst>
            <c:ext xmlns:c16="http://schemas.microsoft.com/office/drawing/2014/chart" uri="{C3380CC4-5D6E-409C-BE32-E72D297353CC}">
              <c16:uniqueId val="{00000000-CCBA-433A-9228-9FC7EA0E0F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12.43</c:v>
                </c:pt>
                <c:pt idx="1">
                  <c:v>9.7899999999999991</c:v>
                </c:pt>
                <c:pt idx="2">
                  <c:v>8.44</c:v>
                </c:pt>
                <c:pt idx="3">
                  <c:v>9.65</c:v>
                </c:pt>
                <c:pt idx="4">
                  <c:v>10.88</c:v>
                </c:pt>
              </c:numCache>
            </c:numRef>
          </c:val>
          <c:extLst>
            <c:ext xmlns:c16="http://schemas.microsoft.com/office/drawing/2014/chart" uri="{C3380CC4-5D6E-409C-BE32-E72D297353CC}">
              <c16:uniqueId val="{00000001-CCBA-433A-9228-9FC7EA0E0F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-3.16</c:v>
                </c:pt>
                <c:pt idx="1">
                  <c:v>-2.23</c:v>
                </c:pt>
                <c:pt idx="2">
                  <c:v>-2.14</c:v>
                </c:pt>
                <c:pt idx="3">
                  <c:v>0.35</c:v>
                </c:pt>
                <c:pt idx="4">
                  <c:v>0.73</c:v>
                </c:pt>
              </c:numCache>
            </c:numRef>
          </c:val>
          <c:smooth val="0"/>
          <c:extLst>
            <c:ext xmlns:c16="http://schemas.microsoft.com/office/drawing/2014/chart" uri="{C3380CC4-5D6E-409C-BE32-E72D297353CC}">
              <c16:uniqueId val="{00000002-CCBA-433A-9228-9FC7EA0E0F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5.33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F09-4EA0-8054-F6B998B9A0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09-4EA0-8054-F6B998B9A028}"/>
            </c:ext>
          </c:extLst>
        </c:ser>
        <c:ser>
          <c:idx val="2"/>
          <c:order val="2"/>
          <c:tx>
            <c:strRef>
              <c:f>データシート!$A$29</c:f>
              <c:strCache>
                <c:ptCount val="1"/>
                <c:pt idx="0">
                  <c:v>高松市後期高齢者医療事業特別会計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3F09-4EA0-8054-F6B998B9A028}"/>
            </c:ext>
          </c:extLst>
        </c:ser>
        <c:ser>
          <c:idx val="3"/>
          <c:order val="3"/>
          <c:tx>
            <c:strRef>
              <c:f>データシート!$A$30</c:f>
              <c:strCache>
                <c:ptCount val="1"/>
                <c:pt idx="0">
                  <c:v>高松市卸売市場事業特別会計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F09-4EA0-8054-F6B998B9A028}"/>
            </c:ext>
          </c:extLst>
        </c:ser>
        <c:ser>
          <c:idx val="4"/>
          <c:order val="4"/>
          <c:tx>
            <c:strRef>
              <c:f>データシート!$A$31</c:f>
              <c:strCache>
                <c:ptCount val="1"/>
                <c:pt idx="0">
                  <c:v>高松市国民健康保険事業特別会計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3F09-4EA0-8054-F6B998B9A028}"/>
            </c:ext>
          </c:extLst>
        </c:ser>
        <c:ser>
          <c:idx val="5"/>
          <c:order val="5"/>
          <c:tx>
            <c:strRef>
              <c:f>データシート!$A$32</c:f>
              <c:strCache>
                <c:ptCount val="1"/>
                <c:pt idx="0">
                  <c:v>高松市競輪事業特別会計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0.59</c:v>
                </c:pt>
                <c:pt idx="2">
                  <c:v>#N/A</c:v>
                </c:pt>
                <c:pt idx="3">
                  <c:v>0.54</c:v>
                </c:pt>
                <c:pt idx="4">
                  <c:v>#N/A</c:v>
                </c:pt>
                <c:pt idx="5">
                  <c:v>0.46</c:v>
                </c:pt>
                <c:pt idx="6">
                  <c:v>#N/A</c:v>
                </c:pt>
                <c:pt idx="7">
                  <c:v>0.42</c:v>
                </c:pt>
                <c:pt idx="8">
                  <c:v>#N/A</c:v>
                </c:pt>
                <c:pt idx="9">
                  <c:v>0.46</c:v>
                </c:pt>
              </c:numCache>
            </c:numRef>
          </c:val>
          <c:extLst>
            <c:ext xmlns:c16="http://schemas.microsoft.com/office/drawing/2014/chart" uri="{C3380CC4-5D6E-409C-BE32-E72D297353CC}">
              <c16:uniqueId val="{00000005-3F09-4EA0-8054-F6B998B9A028}"/>
            </c:ext>
          </c:extLst>
        </c:ser>
        <c:ser>
          <c:idx val="6"/>
          <c:order val="6"/>
          <c:tx>
            <c:strRef>
              <c:f>データシート!$A$33</c:f>
              <c:strCache>
                <c:ptCount val="1"/>
                <c:pt idx="0">
                  <c:v>高松市介護保険事業特別会計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0.76</c:v>
                </c:pt>
                <c:pt idx="2">
                  <c:v>#N/A</c:v>
                </c:pt>
                <c:pt idx="3">
                  <c:v>0.92</c:v>
                </c:pt>
                <c:pt idx="4">
                  <c:v>#N/A</c:v>
                </c:pt>
                <c:pt idx="5">
                  <c:v>0.34</c:v>
                </c:pt>
                <c:pt idx="6">
                  <c:v>#N/A</c:v>
                </c:pt>
                <c:pt idx="7">
                  <c:v>0.46</c:v>
                </c:pt>
                <c:pt idx="8">
                  <c:v>#N/A</c:v>
                </c:pt>
                <c:pt idx="9">
                  <c:v>0.8</c:v>
                </c:pt>
              </c:numCache>
            </c:numRef>
          </c:val>
          <c:extLst>
            <c:ext xmlns:c16="http://schemas.microsoft.com/office/drawing/2014/chart" uri="{C3380CC4-5D6E-409C-BE32-E72D297353CC}">
              <c16:uniqueId val="{00000006-3F09-4EA0-8054-F6B998B9A028}"/>
            </c:ext>
          </c:extLst>
        </c:ser>
        <c:ser>
          <c:idx val="7"/>
          <c:order val="7"/>
          <c:tx>
            <c:strRef>
              <c:f>データシート!$A$34</c:f>
              <c:strCache>
                <c:ptCount val="1"/>
                <c:pt idx="0">
                  <c:v>高松市下水道事業会計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2.88</c:v>
                </c:pt>
                <c:pt idx="2">
                  <c:v>#N/A</c:v>
                </c:pt>
                <c:pt idx="3">
                  <c:v>2.56</c:v>
                </c:pt>
                <c:pt idx="4">
                  <c:v>#N/A</c:v>
                </c:pt>
                <c:pt idx="5">
                  <c:v>2.79</c:v>
                </c:pt>
                <c:pt idx="6">
                  <c:v>#N/A</c:v>
                </c:pt>
                <c:pt idx="7">
                  <c:v>2.64</c:v>
                </c:pt>
                <c:pt idx="8">
                  <c:v>#N/A</c:v>
                </c:pt>
                <c:pt idx="9">
                  <c:v>2.5099999999999998</c:v>
                </c:pt>
              </c:numCache>
            </c:numRef>
          </c:val>
          <c:extLst>
            <c:ext xmlns:c16="http://schemas.microsoft.com/office/drawing/2014/chart" uri="{C3380CC4-5D6E-409C-BE32-E72D297353CC}">
              <c16:uniqueId val="{00000007-3F09-4EA0-8054-F6B998B9A028}"/>
            </c:ext>
          </c:extLst>
        </c:ser>
        <c:ser>
          <c:idx val="8"/>
          <c:order val="8"/>
          <c:tx>
            <c:strRef>
              <c:f>データシート!$A$35</c:f>
              <c:strCache>
                <c:ptCount val="1"/>
                <c:pt idx="0">
                  <c:v>高松市病院事業会計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0.49</c:v>
                </c:pt>
                <c:pt idx="2">
                  <c:v>#N/A</c:v>
                </c:pt>
                <c:pt idx="3">
                  <c:v>0.78</c:v>
                </c:pt>
                <c:pt idx="4">
                  <c:v>#N/A</c:v>
                </c:pt>
                <c:pt idx="5">
                  <c:v>0.97</c:v>
                </c:pt>
                <c:pt idx="6">
                  <c:v>#N/A</c:v>
                </c:pt>
                <c:pt idx="7">
                  <c:v>1.71</c:v>
                </c:pt>
                <c:pt idx="8">
                  <c:v>#N/A</c:v>
                </c:pt>
                <c:pt idx="9">
                  <c:v>2.98</c:v>
                </c:pt>
              </c:numCache>
            </c:numRef>
          </c:val>
          <c:extLst>
            <c:ext xmlns:c16="http://schemas.microsoft.com/office/drawing/2014/chart" uri="{C3380CC4-5D6E-409C-BE32-E72D297353CC}">
              <c16:uniqueId val="{00000008-3F09-4EA0-8054-F6B998B9A0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c:v>
                </c:pt>
                <c:pt idx="2">
                  <c:v>#N/A</c:v>
                </c:pt>
                <c:pt idx="3">
                  <c:v>2.19</c:v>
                </c:pt>
                <c:pt idx="4">
                  <c:v>#N/A</c:v>
                </c:pt>
                <c:pt idx="5">
                  <c:v>2.89</c:v>
                </c:pt>
                <c:pt idx="6">
                  <c:v>#N/A</c:v>
                </c:pt>
                <c:pt idx="7">
                  <c:v>3.15</c:v>
                </c:pt>
                <c:pt idx="8">
                  <c:v>#N/A</c:v>
                </c:pt>
                <c:pt idx="9">
                  <c:v>3.76</c:v>
                </c:pt>
              </c:numCache>
            </c:numRef>
          </c:val>
          <c:extLst>
            <c:ext xmlns:c16="http://schemas.microsoft.com/office/drawing/2014/chart" uri="{C3380CC4-5D6E-409C-BE32-E72D297353CC}">
              <c16:uniqueId val="{00000009-3F09-4EA0-8054-F6B998B9A0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13316</c:v>
                </c:pt>
                <c:pt idx="5">
                  <c:v>13392</c:v>
                </c:pt>
                <c:pt idx="8">
                  <c:v>13234</c:v>
                </c:pt>
                <c:pt idx="11">
                  <c:v>13923</c:v>
                </c:pt>
                <c:pt idx="14">
                  <c:v>14311</c:v>
                </c:pt>
              </c:numCache>
            </c:numRef>
          </c:val>
          <c:extLst>
            <c:ext xmlns:c16="http://schemas.microsoft.com/office/drawing/2014/chart" uri="{C3380CC4-5D6E-409C-BE32-E72D297353CC}">
              <c16:uniqueId val="{00000000-6F58-4CC4-A4E6-1C649E6F71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58-4CC4-A4E6-1C649E6F71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30</c:v>
                </c:pt>
                <c:pt idx="3">
                  <c:v>23</c:v>
                </c:pt>
                <c:pt idx="6">
                  <c:v>17</c:v>
                </c:pt>
                <c:pt idx="9">
                  <c:v>17</c:v>
                </c:pt>
                <c:pt idx="12">
                  <c:v>17</c:v>
                </c:pt>
              </c:numCache>
            </c:numRef>
          </c:val>
          <c:extLst>
            <c:ext xmlns:c16="http://schemas.microsoft.com/office/drawing/2014/chart" uri="{C3380CC4-5D6E-409C-BE32-E72D297353CC}">
              <c16:uniqueId val="{00000002-6F58-4CC4-A4E6-1C649E6F71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12</c:v>
                </c:pt>
                <c:pt idx="6">
                  <c:v>9</c:v>
                </c:pt>
                <c:pt idx="9">
                  <c:v>9</c:v>
                </c:pt>
                <c:pt idx="12">
                  <c:v>8</c:v>
                </c:pt>
              </c:numCache>
            </c:numRef>
          </c:val>
          <c:extLst>
            <c:ext xmlns:c16="http://schemas.microsoft.com/office/drawing/2014/chart" uri="{C3380CC4-5D6E-409C-BE32-E72D297353CC}">
              <c16:uniqueId val="{00000003-6F58-4CC4-A4E6-1C649E6F71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3553</c:v>
                </c:pt>
                <c:pt idx="3">
                  <c:v>3161</c:v>
                </c:pt>
                <c:pt idx="6">
                  <c:v>2903</c:v>
                </c:pt>
                <c:pt idx="9">
                  <c:v>2953</c:v>
                </c:pt>
                <c:pt idx="12">
                  <c:v>2747</c:v>
                </c:pt>
              </c:numCache>
            </c:numRef>
          </c:val>
          <c:extLst>
            <c:ext xmlns:c16="http://schemas.microsoft.com/office/drawing/2014/chart" uri="{C3380CC4-5D6E-409C-BE32-E72D297353CC}">
              <c16:uniqueId val="{00000004-6F58-4CC4-A4E6-1C649E6F71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c:ext xmlns:c16="http://schemas.microsoft.com/office/drawing/2014/chart" uri="{C3380CC4-5D6E-409C-BE32-E72D297353CC}">
              <c16:uniqueId val="{00000005-6F58-4CC4-A4E6-1C649E6F71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58-4CC4-A4E6-1C649E6F71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16374</c:v>
                </c:pt>
                <c:pt idx="3">
                  <c:v>16363</c:v>
                </c:pt>
                <c:pt idx="6">
                  <c:v>16403</c:v>
                </c:pt>
                <c:pt idx="9">
                  <c:v>16961</c:v>
                </c:pt>
                <c:pt idx="12">
                  <c:v>17429</c:v>
                </c:pt>
              </c:numCache>
            </c:numRef>
          </c:val>
          <c:extLst>
            <c:ext xmlns:c16="http://schemas.microsoft.com/office/drawing/2014/chart" uri="{C3380CC4-5D6E-409C-BE32-E72D297353CC}">
              <c16:uniqueId val="{00000007-6F58-4CC4-A4E6-1C649E6F71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6708</c:v>
                </c:pt>
                <c:pt idx="2">
                  <c:v>#N/A</c:v>
                </c:pt>
                <c:pt idx="3">
                  <c:v>#N/A</c:v>
                </c:pt>
                <c:pt idx="4">
                  <c:v>6234</c:v>
                </c:pt>
                <c:pt idx="5">
                  <c:v>#N/A</c:v>
                </c:pt>
                <c:pt idx="6">
                  <c:v>#N/A</c:v>
                </c:pt>
                <c:pt idx="7">
                  <c:v>6165</c:v>
                </c:pt>
                <c:pt idx="8">
                  <c:v>#N/A</c:v>
                </c:pt>
                <c:pt idx="9">
                  <c:v>#N/A</c:v>
                </c:pt>
                <c:pt idx="10">
                  <c:v>6084</c:v>
                </c:pt>
                <c:pt idx="11">
                  <c:v>#N/A</c:v>
                </c:pt>
                <c:pt idx="12">
                  <c:v>#N/A</c:v>
                </c:pt>
                <c:pt idx="13">
                  <c:v>5957</c:v>
                </c:pt>
                <c:pt idx="14">
                  <c:v>#N/A</c:v>
                </c:pt>
              </c:numCache>
            </c:numRef>
          </c:val>
          <c:smooth val="0"/>
          <c:extLst>
            <c:ext xmlns:c16="http://schemas.microsoft.com/office/drawing/2014/chart" uri="{C3380CC4-5D6E-409C-BE32-E72D297353CC}">
              <c16:uniqueId val="{00000008-6F58-4CC4-A4E6-1C649E6F71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172990</c:v>
                </c:pt>
                <c:pt idx="5">
                  <c:v>175677</c:v>
                </c:pt>
                <c:pt idx="8">
                  <c:v>173497</c:v>
                </c:pt>
                <c:pt idx="11">
                  <c:v>171820</c:v>
                </c:pt>
                <c:pt idx="14">
                  <c:v>169485</c:v>
                </c:pt>
              </c:numCache>
            </c:numRef>
          </c:val>
          <c:extLst>
            <c:ext xmlns:c16="http://schemas.microsoft.com/office/drawing/2014/chart" uri="{C3380CC4-5D6E-409C-BE32-E72D297353CC}">
              <c16:uniqueId val="{00000000-7954-4567-B39A-27ED7FB870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7760</c:v>
                </c:pt>
                <c:pt idx="5">
                  <c:v>8554</c:v>
                </c:pt>
                <c:pt idx="8">
                  <c:v>8376</c:v>
                </c:pt>
                <c:pt idx="11">
                  <c:v>1777</c:v>
                </c:pt>
                <c:pt idx="14">
                  <c:v>1189</c:v>
                </c:pt>
              </c:numCache>
            </c:numRef>
          </c:val>
          <c:extLst>
            <c:ext xmlns:c16="http://schemas.microsoft.com/office/drawing/2014/chart" uri="{C3380CC4-5D6E-409C-BE32-E72D297353CC}">
              <c16:uniqueId val="{00000001-7954-4567-B39A-27ED7FB870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19335</c:v>
                </c:pt>
                <c:pt idx="5">
                  <c:v>14915</c:v>
                </c:pt>
                <c:pt idx="8">
                  <c:v>14061</c:v>
                </c:pt>
                <c:pt idx="11">
                  <c:v>16534</c:v>
                </c:pt>
                <c:pt idx="14">
                  <c:v>21393</c:v>
                </c:pt>
              </c:numCache>
            </c:numRef>
          </c:val>
          <c:extLst>
            <c:ext xmlns:c16="http://schemas.microsoft.com/office/drawing/2014/chart" uri="{C3380CC4-5D6E-409C-BE32-E72D297353CC}">
              <c16:uniqueId val="{00000002-7954-4567-B39A-27ED7FB870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54-4567-B39A-27ED7FB870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54-4567-B39A-27ED7FB870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7002</c:v>
                </c:pt>
                <c:pt idx="3">
                  <c:v>7169</c:v>
                </c:pt>
                <c:pt idx="6">
                  <c:v>7132</c:v>
                </c:pt>
                <c:pt idx="9">
                  <c:v>574</c:v>
                </c:pt>
                <c:pt idx="12">
                  <c:v>602</c:v>
                </c:pt>
              </c:numCache>
            </c:numRef>
          </c:val>
          <c:extLst>
            <c:ext xmlns:c16="http://schemas.microsoft.com/office/drawing/2014/chart" uri="{C3380CC4-5D6E-409C-BE32-E72D297353CC}">
              <c16:uniqueId val="{00000005-7954-4567-B39A-27ED7FB870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24296</c:v>
                </c:pt>
                <c:pt idx="3">
                  <c:v>22920</c:v>
                </c:pt>
                <c:pt idx="6">
                  <c:v>22773</c:v>
                </c:pt>
                <c:pt idx="9">
                  <c:v>23475</c:v>
                </c:pt>
                <c:pt idx="12">
                  <c:v>22727</c:v>
                </c:pt>
              </c:numCache>
            </c:numRef>
          </c:val>
          <c:extLst>
            <c:ext xmlns:c16="http://schemas.microsoft.com/office/drawing/2014/chart" uri="{C3380CC4-5D6E-409C-BE32-E72D297353CC}">
              <c16:uniqueId val="{00000006-7954-4567-B39A-27ED7FB870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166</c:v>
                </c:pt>
                <c:pt idx="6">
                  <c:v>166</c:v>
                </c:pt>
                <c:pt idx="9">
                  <c:v>108</c:v>
                </c:pt>
                <c:pt idx="12">
                  <c:v>108</c:v>
                </c:pt>
              </c:numCache>
            </c:numRef>
          </c:val>
          <c:extLst>
            <c:ext xmlns:c16="http://schemas.microsoft.com/office/drawing/2014/chart" uri="{C3380CC4-5D6E-409C-BE32-E72D297353CC}">
              <c16:uniqueId val="{00000007-7954-4567-B39A-27ED7FB870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49661</c:v>
                </c:pt>
                <c:pt idx="3">
                  <c:v>50290</c:v>
                </c:pt>
                <c:pt idx="6">
                  <c:v>50730</c:v>
                </c:pt>
                <c:pt idx="9">
                  <c:v>49495</c:v>
                </c:pt>
                <c:pt idx="12">
                  <c:v>46991</c:v>
                </c:pt>
              </c:numCache>
            </c:numRef>
          </c:val>
          <c:extLst>
            <c:ext xmlns:c16="http://schemas.microsoft.com/office/drawing/2014/chart" uri="{C3380CC4-5D6E-409C-BE32-E72D297353CC}">
              <c16:uniqueId val="{00000008-7954-4567-B39A-27ED7FB870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112</c:v>
                </c:pt>
                <c:pt idx="3">
                  <c:v>84</c:v>
                </c:pt>
                <c:pt idx="6">
                  <c:v>67</c:v>
                </c:pt>
                <c:pt idx="9">
                  <c:v>51</c:v>
                </c:pt>
                <c:pt idx="12">
                  <c:v>34</c:v>
                </c:pt>
              </c:numCache>
            </c:numRef>
          </c:val>
          <c:extLst>
            <c:ext xmlns:c16="http://schemas.microsoft.com/office/drawing/2014/chart" uri="{C3380CC4-5D6E-409C-BE32-E72D297353CC}">
              <c16:uniqueId val="{00000009-7954-4567-B39A-27ED7FB870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175522</c:v>
                </c:pt>
                <c:pt idx="3">
                  <c:v>178157</c:v>
                </c:pt>
                <c:pt idx="6">
                  <c:v>177448</c:v>
                </c:pt>
                <c:pt idx="9">
                  <c:v>178323</c:v>
                </c:pt>
                <c:pt idx="12">
                  <c:v>180465</c:v>
                </c:pt>
              </c:numCache>
            </c:numRef>
          </c:val>
          <c:extLst>
            <c:ext xmlns:c16="http://schemas.microsoft.com/office/drawing/2014/chart" uri="{C3380CC4-5D6E-409C-BE32-E72D297353CC}">
              <c16:uniqueId val="{0000000A-7954-4567-B39A-27ED7FB870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56508</c:v>
                </c:pt>
                <c:pt idx="2">
                  <c:v>#N/A</c:v>
                </c:pt>
                <c:pt idx="3">
                  <c:v>#N/A</c:v>
                </c:pt>
                <c:pt idx="4">
                  <c:v>59642</c:v>
                </c:pt>
                <c:pt idx="5">
                  <c:v>#N/A</c:v>
                </c:pt>
                <c:pt idx="6">
                  <c:v>#N/A</c:v>
                </c:pt>
                <c:pt idx="7">
                  <c:v>62383</c:v>
                </c:pt>
                <c:pt idx="8">
                  <c:v>#N/A</c:v>
                </c:pt>
                <c:pt idx="9">
                  <c:v>#N/A</c:v>
                </c:pt>
                <c:pt idx="10">
                  <c:v>61896</c:v>
                </c:pt>
                <c:pt idx="11">
                  <c:v>#N/A</c:v>
                </c:pt>
                <c:pt idx="12">
                  <c:v>#N/A</c:v>
                </c:pt>
                <c:pt idx="13">
                  <c:v>58859</c:v>
                </c:pt>
                <c:pt idx="14">
                  <c:v>#N/A</c:v>
                </c:pt>
              </c:numCache>
            </c:numRef>
          </c:val>
          <c:smooth val="0"/>
          <c:extLst>
            <c:ext xmlns:c16="http://schemas.microsoft.com/office/drawing/2014/chart" uri="{C3380CC4-5D6E-409C-BE32-E72D297353CC}">
              <c16:uniqueId val="{0000000B-7954-4567-B39A-27ED7FB870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7943</c:v>
                </c:pt>
                <c:pt idx="1">
                  <c:v>9349</c:v>
                </c:pt>
                <c:pt idx="2">
                  <c:v>10953</c:v>
                </c:pt>
              </c:numCache>
            </c:numRef>
          </c:val>
          <c:extLst>
            <c:ext xmlns:c16="http://schemas.microsoft.com/office/drawing/2014/chart" uri="{C3380CC4-5D6E-409C-BE32-E72D297353CC}">
              <c16:uniqueId val="{00000000-8733-46C6-858B-AFA81500CC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600</c:v>
                </c:pt>
                <c:pt idx="1">
                  <c:v>1100</c:v>
                </c:pt>
                <c:pt idx="2">
                  <c:v>2801</c:v>
                </c:pt>
              </c:numCache>
            </c:numRef>
          </c:val>
          <c:extLst>
            <c:ext xmlns:c16="http://schemas.microsoft.com/office/drawing/2014/chart" uri="{C3380CC4-5D6E-409C-BE32-E72D297353CC}">
              <c16:uniqueId val="{00000001-8733-46C6-858B-AFA81500CC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6103</c:v>
                </c:pt>
                <c:pt idx="1">
                  <c:v>5740</c:v>
                </c:pt>
                <c:pt idx="2">
                  <c:v>6708</c:v>
                </c:pt>
              </c:numCache>
            </c:numRef>
          </c:val>
          <c:extLst>
            <c:ext xmlns:c16="http://schemas.microsoft.com/office/drawing/2014/chart" uri="{C3380CC4-5D6E-409C-BE32-E72D297353CC}">
              <c16:uniqueId val="{00000002-8733-46C6-858B-AFA81500CC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{B6A2B3D0-872E-4907-AA84-A25066465AF8}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3B7-4304-97AB-3837289A39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{0EBC1D82-F81F-46F8-8133-61F69756B33E}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B7-4304-97AB-3837289A39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{078260AA-6170-4D98-8247-00FD092AFA81}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B7-4304-97AB-3837289A39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{17497209-5DB8-484A-8A37-9FEB50E53F03}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B7-4304-97AB-3837289A39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{5C807238-41F9-46AE-BB80-3BC45E16D6C4}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B7-4304-97AB-3837289A395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{732AE778-6688-47A7-9DA0-7596B3C124B4}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3B7-4304-97AB-3837289A395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{662E887D-6492-4DE5-A8A2-04700FEF004F}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3B7-4304-97AB-3837289A395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{B09D8DDE-6899-4D58-8AE5-F77633830A35}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3B7-4304-97AB-3837289A395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{570530F5-6E1B-49D6-8EFD-4B7653372D3E}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3B7-4304-97AB-3837289A39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47.4</c:v>
                </c:pt>
                <c:pt idx="8">
                  <c:v>55.2</c:v>
                </c:pt>
                <c:pt idx="16">
                  <c:v>56.6</c:v>
                </c:pt>
                <c:pt idx="24">
                  <c:v>57.6</c:v>
                </c:pt>
                <c:pt idx="32">
                  <c:v>58.6</c:v>
                </c:pt>
              </c:numCache>
            </c:numRef>
          </c:xVal>
          <c:yVal>
            <c:numRef>
              <c:f>公会計指標分析・財政指標組合せ分析表!$BP$51:$DC$51</c:f>
              <c:numCache>
                <c:formatCode>#,##0.0;"▲ "#,##0.0</c:formatCode>
                <c:ptCount val="40"/>
                <c:pt idx="0">
                  <c:v>69.8</c:v>
                </c:pt>
                <c:pt idx="8">
                  <c:v>73.400000000000006</c:v>
                </c:pt>
                <c:pt idx="16">
                  <c:v>77.099999999999994</c:v>
                </c:pt>
                <c:pt idx="24">
                  <c:v>74.5</c:v>
                </c:pt>
                <c:pt idx="32">
                  <c:v>68</c:v>
                </c:pt>
              </c:numCache>
            </c:numRef>
          </c:yVal>
          <c:smooth val="0"/>
          <c:extLst>
            <c:ext xmlns:c16="http://schemas.microsoft.com/office/drawing/2014/chart" uri="{C3380CC4-5D6E-409C-BE32-E72D297353CC}">
              <c16:uniqueId val="{00000009-13B7-4304-97AB-3837289A39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{C9B662BC-003E-4E1A-8209-CE87DF7C00DE}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3B7-4304-97AB-3837289A39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{CF689076-CEF7-4195-8A03-7EABC63D8766}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B7-4304-97AB-3837289A39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{D9D094A4-A924-4423-AA81-1F644BBD5988}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B7-4304-97AB-3837289A39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{A25ADCE6-3A67-45C7-87B9-14A96FAB85E5}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B7-4304-97AB-3837289A39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{3ED6F728-896A-4964-97AA-8FAD27BD9334}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B7-4304-97AB-3837289A3951}"/>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{41DB3E06-92C5-4755-BEA9-974F03BD2B25}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3B7-4304-97AB-3837289A3951}"/>
                </c:ext>
              </c:extLst>
            </c:dLbl>
            <c:dLbl>
              <c:idx val="16"/>
              <c:layout>
                <c:manualLayout>
                  <c:x val="-3.4296047805279513E-2"/>
                  <c:y val="-5.680780342662760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{009EFF21-D8AD-4115-AAB7-18869F93C5DA}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3B7-4304-97AB-3837289A3951}"/>
                </c:ext>
              </c:extLst>
            </c:dLbl>
            <c:dLbl>
              <c:idx val="24"/>
              <c:layout>
                <c:manualLayout>
                  <c:x val="-3.2015750650234161E-2"/>
                  <c:y val="-7.26702807851027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{B50D2CCA-0D42-43D6-BF2D-1640D38E0DDB}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3B7-4304-97AB-3837289A395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{4FE7B29D-4BD4-412C-BF2C-5B05D82DC4EB}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3B7-4304-97AB-3837289A39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13B7-4304-97AB-3837289A395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{C2613DE7-948D-4416-808E-B18457275826}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71D-479F-8D47-F86E822FC3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{050ACC8E-7FD1-471D-A792-B8E3D0B519A4}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1D-479F-8D47-F86E822FC3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{321825A7-36C0-452A-8919-BA37820B9DCE}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1D-479F-8D47-F86E822FC3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{B99ADD44-1712-4383-8DCC-000A61C11F5D}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1D-479F-8D47-F86E822FC3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{C250D3B7-8D19-49B6-A95B-41FF07FC1DDA}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1D-479F-8D47-F86E822FC31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{2D4D759D-C0D2-44CD-94DC-8EC965F41A00}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71D-479F-8D47-F86E822FC31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{9DD8C77E-2566-4D4C-9A75-41FF772CC08E}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71D-479F-8D47-F86E822FC3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{1AE294E5-24E7-461E-B036-8E70C8FF0403}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71D-479F-8D47-F86E822FC3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{101B2979-F2AB-4B7F-8789-B5FFD571B064}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71D-479F-8D47-F86E822FC3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8.1</c:v>
                </c:pt>
                <c:pt idx="16">
                  <c:v>7.8</c:v>
                </c:pt>
                <c:pt idx="24">
                  <c:v>7.5</c:v>
                </c:pt>
                <c:pt idx="32">
                  <c:v>7.2</c:v>
                </c:pt>
              </c:numCache>
            </c:numRef>
          </c:xVal>
          <c:yVal>
            <c:numRef>
              <c:f>公会計指標分析・財政指標組合せ分析表!$BP$73:$DC$73</c:f>
              <c:numCache>
                <c:formatCode>#,##0.0;"▲ "#,##0.0</c:formatCode>
                <c:ptCount val="40"/>
                <c:pt idx="0">
                  <c:v>69.8</c:v>
                </c:pt>
                <c:pt idx="8">
                  <c:v>73.400000000000006</c:v>
                </c:pt>
                <c:pt idx="16">
                  <c:v>77.099999999999994</c:v>
                </c:pt>
                <c:pt idx="24">
                  <c:v>74.5</c:v>
                </c:pt>
                <c:pt idx="32">
                  <c:v>68</c:v>
                </c:pt>
              </c:numCache>
            </c:numRef>
          </c:yVal>
          <c:smooth val="0"/>
          <c:extLst>
            <c:ext xmlns:c16="http://schemas.microsoft.com/office/drawing/2014/chart" uri="{C3380CC4-5D6E-409C-BE32-E72D297353CC}">
              <c16:uniqueId val="{00000009-C71D-479F-8D47-F86E822FC3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{A41D274F-62D1-45DF-9E5E-D8318AC04D10}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71D-479F-8D47-F86E822FC3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{686909EC-749D-4A82-8999-0DEB09BF2975}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1D-479F-8D47-F86E822FC3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{89D84EA5-EE79-415D-8F94-33A3A887E567}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1D-479F-8D47-F86E822FC3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{E7EB0377-17E5-488D-93B5-CCAF9751CDA5}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1D-479F-8D47-F86E822FC3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{8C7CADE8-0A2E-472B-B5F6-43D04639424F}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1D-479F-8D47-F86E822FC31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{AC153711-5A03-4CEA-A1F9-FE9B6C40E6DA}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71D-479F-8D47-F86E822FC31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{3FE54506-C30F-4399-8491-9EF2FC41D40F}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71D-479F-8D47-F86E822FC3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{705E3F5F-5943-4B49-BF9B-45BC37355F55}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71D-479F-8D47-F86E822FC3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{0322EE76-01BA-4F6A-89E2-1FED4E4D6E8F}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71D-479F-8D47-F86E822FC3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C71D-479F-8D47-F86E822FC31C}"/>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災害復旧費等に係る基準財政需要額の増などによる算入公債費等が増加したことにより、実質公債費比率の分子は減少している。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３０年償還で毎年度の積立額を発行額の３０分の１として設定しているのに対して、本市においては満期一括償還地方債の償還が完了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結果的に財政調整基金の取崩しを行う必要がなくなり、減債基金を１７億円、施設整備基金を１０億円積み立てたこと、また、令和２年度決算における実質収支から１６億円を財政調整基金に積み立てたことにより、充当可能基金が約４９億円増加したことなどから、将来負担比率の分子は前年度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香川県高松市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結果として財政調整基金の取崩しを行わなかった一方で、２年度決算における実質収支から、財政調整基金を１６億円を積み立てたこと、今後の市債の繰上償還や市有施設の老朽化対策等を見据え、減債基金を１７億円、施設整備基金を１０億円積み立てたこと等により、基金全体としては約４３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財政調整基金、施設整備基金については、１年当たりの取崩し額の上限を設定し、計画的な運用を行い、基金全体としては、必要な事業に対して計画的に充当していく。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地域振興基金については、市民の連帯の強化及び地域振興を図る事業に充てるための基金であり、建設計画に位置付けられた事業に充当する目的の基金である。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施設整備基金については、市有施設の整備に必要な資金を積み立て、市有施設の建設、改築、改修、修繕及び設備、備品等の設置並びにこれらに伴う用地の取得に充てる目的の基金である。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消防施設整備基金については、解散前の讃岐地区広域消防組合の消防本部の管轄区域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木田郡三木町の区域を除く。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における消防施設の整備に要する経費の財源に充てる目的の基金である。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コミュニティセンター管理運営事業や地域まちづくり交付金事業等の財源として充当するため、１億３千４百万円を取り崩したことにより減少した一方で、施設整備基金について、今後の市有施設の老朽化対策等に備えるため、１０億円積み立てたこと、新型コロナウイルス感染症対策として緊急経営安定対策特別融資を受けている中小企業者に対する利子及び保証料補給の財源に充てるため、新型コロナウイルス感染症対策利子等補給基金を９千５百万円積み立てたことにより増加したため、その他特定目的基金全体として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資金について、引き続きコミュニティセンター管理運営事業や地域まちづくり交付金事業等の財源として充当し、また、施設整備基金と消防施設整備基金について、今後老朽化した市有施設などの改築・改修・修繕に対し計画的に充当することで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結果として財政調整基金の取崩しを行わなかった一方で、令和２年度決算における実質収支から、財政調整基金を１６億円を積み立てたことにより、前年度より増加している。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第８次高松市行財政改革計画の各年度において、取崩し額が、決算剰余金による積増し額を上回らないよう歳入増加・歳出削減に取り組み、基金の取崩しに頼らない持続可能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今後の市債の繰上償還に備え、１７億円を積み立てたことにより、前年度より増加している。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等に係る起債の償還が始まり、地方債残高も上昇傾向にあることから、公債費の縮減のために過去の高利率の市債についての繰上償還を検討するなどし、その原資として積立てについても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424,414
419,546
375.54
187,318,575
182,753,513
3,797,367
100,696,811
180,197,465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策定した高松市公共施設再編整備計画において、廃止・除却・継続等、各施設の方向性を決定し、目標使用年数と定期的な見直しにより、関連計画との調整を図りながら、再編整備実施計画を策定し、再編整備に取り組むことと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有形固定資産減価償却率については、類似団体内でも低い水準にあるが、平成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年度以降は上昇傾向にあり、資産の減価償却が進んでいることが分かる。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813300" y="532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1" name="楕円 80"/>
        <xdr:cNvSpPr/>
      </xdr:nvSpPr>
      <xdr:spPr>
        <a:xfrm>
          <a:off x="4711700" y="51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2" name="有形固定資産減価償却率該当値テキスト"/>
        <xdr:cNvSpPr txBox="1"/>
      </xdr:nvSpPr>
      <xdr:spPr>
        <a:xfrm>
          <a:off x="4813300" y="501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3" name="楕円 82"/>
        <xdr:cNvSpPr/>
      </xdr:nvSpPr>
      <xdr:spPr>
        <a:xfrm>
          <a:off x="4000500" y="51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67098</xdr:rowOff>
    </xdr:to>
    <xdr:cxnSp macro="">
      <xdr:nvCxnSpPr>
        <xdr:cNvPr id="84" name="直線コネクタ 83"/>
        <xdr:cNvCxnSpPr/>
      </xdr:nvCxnSpPr>
      <xdr:spPr>
        <a:xfrm>
          <a:off x="4051300" y="517461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85" name="楕円 84"/>
        <xdr:cNvSpPr/>
      </xdr:nvSpPr>
      <xdr:spPr>
        <a:xfrm>
          <a:off x="32385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31115</xdr:rowOff>
    </xdr:to>
    <xdr:cxnSp macro="">
      <xdr:nvCxnSpPr>
        <xdr:cNvPr id="86" name="直線コネクタ 85"/>
        <xdr:cNvCxnSpPr/>
      </xdr:nvCxnSpPr>
      <xdr:spPr>
        <a:xfrm>
          <a:off x="3289300" y="513863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7" name="楕円 86"/>
        <xdr:cNvSpPr/>
      </xdr:nvSpPr>
      <xdr:spPr>
        <a:xfrm>
          <a:off x="2476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166582</xdr:rowOff>
    </xdr:to>
    <xdr:cxnSp macro="">
      <xdr:nvCxnSpPr>
        <xdr:cNvPr id="88" name="直線コネクタ 87"/>
        <xdr:cNvCxnSpPr/>
      </xdr:nvCxnSpPr>
      <xdr:spPr>
        <a:xfrm>
          <a:off x="2527300" y="508825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89" name="楕円 88"/>
        <xdr:cNvSpPr/>
      </xdr:nvSpPr>
      <xdr:spPr>
        <a:xfrm>
          <a:off x="1714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29</xdr:row>
      <xdr:rowOff>116205</xdr:rowOff>
    </xdr:to>
    <xdr:cxnSp macro="">
      <xdr:nvCxnSpPr>
        <xdr:cNvPr id="90" name="直線コネクタ 89"/>
        <xdr:cNvCxnSpPr/>
      </xdr:nvCxnSpPr>
      <xdr:spPr>
        <a:xfrm>
          <a:off x="1765300" y="4807585"/>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8360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3086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324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xdr:cNvSpPr txBox="1"/>
      </xdr:nvSpPr>
      <xdr:spPr>
        <a:xfrm>
          <a:off x="1562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5" name="n_1mainValue有形固定資産減価償却率"/>
        <xdr:cNvSpPr txBox="1"/>
      </xdr:nvSpPr>
      <xdr:spPr>
        <a:xfrm>
          <a:off x="3836044" y="489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96" name="n_2mainValue有形固定資産減価償却率"/>
        <xdr:cNvSpPr txBox="1"/>
      </xdr:nvSpPr>
      <xdr:spPr>
        <a:xfrm>
          <a:off x="3086744" y="48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7" name="n_3mainValue有形固定資産減価償却率"/>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98" name="n_4mainValue有形固定資産減価償却率"/>
        <xdr:cNvSpPr txBox="1"/>
      </xdr:nvSpPr>
      <xdr:spPr>
        <a:xfrm>
          <a:off x="15627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香川県平均や類似団体平均よりも高い水準にある。</a:t>
          </a:r>
        </a:p>
        <a:p>
          <a:r>
            <a:rPr kumimoji="1" lang="ja-JP" altLang="en-US" sz="1100">
              <a:latin typeface="ＭＳ Ｐゴシック" panose="020B0600070205080204" pitchFamily="50" charset="-128"/>
              <a:ea typeface="ＭＳ Ｐゴシック" panose="020B0600070205080204" pitchFamily="50" charset="-128"/>
            </a:rPr>
            <a:t>　令和２年度から令和３年度にかけて減少した要因としては、地方債発行額が増加したため地方債現在高は増加したものの、充当可能基金残高の増加により実質債務が減少し、また、地方交付税や地方消費税交付金、臨時財政対策債の増などにより経常一般財源が増加したた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4489903"/>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0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01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070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2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545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54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544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28503</xdr:rowOff>
    </xdr:from>
    <xdr:to>
      <xdr:col>76</xdr:col>
      <xdr:colOff>73025</xdr:colOff>
      <xdr:row>32</xdr:row>
      <xdr:rowOff>130103</xdr:rowOff>
    </xdr:to>
    <xdr:sp macro="" textlink="">
      <xdr:nvSpPr>
        <xdr:cNvPr id="145" name="楕円 144"/>
        <xdr:cNvSpPr/>
      </xdr:nvSpPr>
      <xdr:spPr>
        <a:xfrm>
          <a:off x="14744700" y="55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6930</xdr:rowOff>
    </xdr:from>
    <xdr:ext cx="469744" cy="259045"/>
    <xdr:sp macro="" textlink="">
      <xdr:nvSpPr>
        <xdr:cNvPr id="146" name="債務償還比率該当値テキスト"/>
        <xdr:cNvSpPr txBox="1"/>
      </xdr:nvSpPr>
      <xdr:spPr>
        <a:xfrm>
          <a:off x="14846300" y="549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95196</xdr:rowOff>
    </xdr:from>
    <xdr:to>
      <xdr:col>72</xdr:col>
      <xdr:colOff>123825</xdr:colOff>
      <xdr:row>35</xdr:row>
      <xdr:rowOff>25346</xdr:rowOff>
    </xdr:to>
    <xdr:sp macro="" textlink="">
      <xdr:nvSpPr>
        <xdr:cNvPr id="147" name="楕円 146"/>
        <xdr:cNvSpPr/>
      </xdr:nvSpPr>
      <xdr:spPr>
        <a:xfrm>
          <a:off x="14033500" y="59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79303</xdr:rowOff>
    </xdr:from>
    <xdr:to>
      <xdr:col>76</xdr:col>
      <xdr:colOff>22225</xdr:colOff>
      <xdr:row>34</xdr:row>
      <xdr:rowOff>145996</xdr:rowOff>
    </xdr:to>
    <xdr:cxnSp macro="">
      <xdr:nvCxnSpPr>
        <xdr:cNvPr id="148" name="直線コネクタ 147"/>
        <xdr:cNvCxnSpPr/>
      </xdr:nvCxnSpPr>
      <xdr:spPr>
        <a:xfrm flipV="1">
          <a:off x="14084300" y="5565703"/>
          <a:ext cx="711200" cy="40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72526</xdr:rowOff>
    </xdr:from>
    <xdr:to>
      <xdr:col>68</xdr:col>
      <xdr:colOff>123825</xdr:colOff>
      <xdr:row>35</xdr:row>
      <xdr:rowOff>2676</xdr:rowOff>
    </xdr:to>
    <xdr:sp macro="" textlink="">
      <xdr:nvSpPr>
        <xdr:cNvPr id="149" name="楕円 148"/>
        <xdr:cNvSpPr/>
      </xdr:nvSpPr>
      <xdr:spPr>
        <a:xfrm>
          <a:off x="13271500" y="59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123326</xdr:rowOff>
    </xdr:from>
    <xdr:to>
      <xdr:col>72</xdr:col>
      <xdr:colOff>73025</xdr:colOff>
      <xdr:row>34</xdr:row>
      <xdr:rowOff>145996</xdr:rowOff>
    </xdr:to>
    <xdr:cxnSp macro="">
      <xdr:nvCxnSpPr>
        <xdr:cNvPr id="150" name="直線コネクタ 149"/>
        <xdr:cNvCxnSpPr/>
      </xdr:nvCxnSpPr>
      <xdr:spPr>
        <a:xfrm>
          <a:off x="13322300" y="5952626"/>
          <a:ext cx="762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5135</xdr:rowOff>
    </xdr:from>
    <xdr:to>
      <xdr:col>64</xdr:col>
      <xdr:colOff>123825</xdr:colOff>
      <xdr:row>34</xdr:row>
      <xdr:rowOff>106735</xdr:rowOff>
    </xdr:to>
    <xdr:sp macro="" textlink="">
      <xdr:nvSpPr>
        <xdr:cNvPr id="151" name="楕円 150"/>
        <xdr:cNvSpPr/>
      </xdr:nvSpPr>
      <xdr:spPr>
        <a:xfrm>
          <a:off x="12509500" y="58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55935</xdr:rowOff>
    </xdr:from>
    <xdr:to>
      <xdr:col>68</xdr:col>
      <xdr:colOff>73025</xdr:colOff>
      <xdr:row>34</xdr:row>
      <xdr:rowOff>123326</xdr:rowOff>
    </xdr:to>
    <xdr:cxnSp macro="">
      <xdr:nvCxnSpPr>
        <xdr:cNvPr id="152" name="直線コネクタ 151"/>
        <xdr:cNvCxnSpPr/>
      </xdr:nvCxnSpPr>
      <xdr:spPr>
        <a:xfrm>
          <a:off x="12560300" y="5885235"/>
          <a:ext cx="762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35633</xdr:rowOff>
    </xdr:from>
    <xdr:to>
      <xdr:col>60</xdr:col>
      <xdr:colOff>123825</xdr:colOff>
      <xdr:row>33</xdr:row>
      <xdr:rowOff>137233</xdr:rowOff>
    </xdr:to>
    <xdr:sp macro="" textlink="">
      <xdr:nvSpPr>
        <xdr:cNvPr id="153" name="楕円 152"/>
        <xdr:cNvSpPr/>
      </xdr:nvSpPr>
      <xdr:spPr>
        <a:xfrm>
          <a:off x="11747500" y="56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86433</xdr:rowOff>
    </xdr:from>
    <xdr:to>
      <xdr:col>64</xdr:col>
      <xdr:colOff>73025</xdr:colOff>
      <xdr:row>34</xdr:row>
      <xdr:rowOff>55935</xdr:rowOff>
    </xdr:to>
    <xdr:cxnSp macro="">
      <xdr:nvCxnSpPr>
        <xdr:cNvPr id="154" name="直線コネクタ 153"/>
        <xdr:cNvCxnSpPr/>
      </xdr:nvCxnSpPr>
      <xdr:spPr>
        <a:xfrm>
          <a:off x="11798300" y="5744283"/>
          <a:ext cx="762000" cy="1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2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523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20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xdr:cNvSpPr txBox="1"/>
      </xdr:nvSpPr>
      <xdr:spPr>
        <a:xfrm>
          <a:off x="11563427" y="522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16473</xdr:rowOff>
    </xdr:from>
    <xdr:ext cx="469744" cy="259045"/>
    <xdr:sp macro="" textlink="">
      <xdr:nvSpPr>
        <xdr:cNvPr id="159" name="n_1mainValue債務償還比率"/>
        <xdr:cNvSpPr txBox="1"/>
      </xdr:nvSpPr>
      <xdr:spPr>
        <a:xfrm>
          <a:off x="13836727" y="601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165253</xdr:rowOff>
    </xdr:from>
    <xdr:ext cx="469744" cy="259045"/>
    <xdr:sp macro="" textlink="">
      <xdr:nvSpPr>
        <xdr:cNvPr id="160" name="n_2mainValue債務償還比率"/>
        <xdr:cNvSpPr txBox="1"/>
      </xdr:nvSpPr>
      <xdr:spPr>
        <a:xfrm>
          <a:off x="13087427" y="599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97862</xdr:rowOff>
    </xdr:from>
    <xdr:ext cx="469744" cy="259045"/>
    <xdr:sp macro="" textlink="">
      <xdr:nvSpPr>
        <xdr:cNvPr id="161" name="n_3mainValue債務償還比率"/>
        <xdr:cNvSpPr txBox="1"/>
      </xdr:nvSpPr>
      <xdr:spPr>
        <a:xfrm>
          <a:off x="12325427" y="59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128360</xdr:rowOff>
    </xdr:from>
    <xdr:ext cx="469744" cy="259045"/>
    <xdr:sp macro="" textlink="">
      <xdr:nvSpPr>
        <xdr:cNvPr id="162" name="n_4mainValue債務償還比率"/>
        <xdr:cNvSpPr txBox="1"/>
      </xdr:nvSpPr>
      <xdr:spPr>
        <a:xfrm>
          <a:off x="11563427" y="57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424,414
419,546
375.54
187,318,575
182,753,513
3,797,367
100,696,811
180,197,465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71" name="楕円 70"/>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75709</xdr:rowOff>
    </xdr:from>
    <xdr:ext cx="405111" cy="259045"/>
    <xdr:sp macro="" textlink="">
      <xdr:nvSpPr>
        <xdr:cNvPr id="72" name="【道路】&#10;有形固定資産減価償却率該当値テキスト"/>
        <xdr:cNvSpPr txBox="1"/>
      </xdr:nvSpPr>
      <xdr:spPr>
        <a:xfrm>
          <a:off x="4673600" y="607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3" name="楕円 72"/>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103632</xdr:rowOff>
    </xdr:to>
    <xdr:cxnSp macro="">
      <xdr:nvCxnSpPr>
        <xdr:cNvPr id="74" name="直線コネクタ 73"/>
        <xdr:cNvCxnSpPr/>
      </xdr:nvCxnSpPr>
      <xdr:spPr>
        <a:xfrm>
          <a:off x="3797300" y="62484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167132</xdr:rowOff>
    </xdr:from>
    <xdr:to>
      <xdr:col>15</xdr:col>
      <xdr:colOff>101600</xdr:colOff>
      <xdr:row>36</xdr:row>
      <xdr:rowOff>97282</xdr:rowOff>
    </xdr:to>
    <xdr:sp macro="" textlink="">
      <xdr:nvSpPr>
        <xdr:cNvPr id="75" name="楕円 74"/>
        <xdr:cNvSpPr/>
      </xdr:nvSpPr>
      <xdr:spPr>
        <a:xfrm>
          <a:off x="2857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46482</xdr:rowOff>
    </xdr:from>
    <xdr:to>
      <xdr:col>19</xdr:col>
      <xdr:colOff>177800</xdr:colOff>
      <xdr:row>36</xdr:row>
      <xdr:rowOff>76200</xdr:rowOff>
    </xdr:to>
    <xdr:cxnSp macro="">
      <xdr:nvCxnSpPr>
        <xdr:cNvPr id="76" name="直線コネクタ 75"/>
        <xdr:cNvCxnSpPr/>
      </xdr:nvCxnSpPr>
      <xdr:spPr>
        <a:xfrm>
          <a:off x="2908300" y="62186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123698</xdr:rowOff>
    </xdr:from>
    <xdr:to>
      <xdr:col>10</xdr:col>
      <xdr:colOff>165100</xdr:colOff>
      <xdr:row>36</xdr:row>
      <xdr:rowOff>53848</xdr:rowOff>
    </xdr:to>
    <xdr:sp macro="" textlink="">
      <xdr:nvSpPr>
        <xdr:cNvPr id="77" name="楕円 76"/>
        <xdr:cNvSpPr/>
      </xdr:nvSpPr>
      <xdr:spPr>
        <a:xfrm>
          <a:off x="1968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xdr:rowOff>
    </xdr:from>
    <xdr:to>
      <xdr:col>15</xdr:col>
      <xdr:colOff>50800</xdr:colOff>
      <xdr:row>36</xdr:row>
      <xdr:rowOff>46482</xdr:rowOff>
    </xdr:to>
    <xdr:cxnSp macro="">
      <xdr:nvCxnSpPr>
        <xdr:cNvPr id="78" name="直線コネクタ 77"/>
        <xdr:cNvCxnSpPr/>
      </xdr:nvCxnSpPr>
      <xdr:spPr>
        <a:xfrm>
          <a:off x="2019300" y="61752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73406</xdr:rowOff>
    </xdr:from>
    <xdr:to>
      <xdr:col>6</xdr:col>
      <xdr:colOff>38100</xdr:colOff>
      <xdr:row>36</xdr:row>
      <xdr:rowOff>3556</xdr:rowOff>
    </xdr:to>
    <xdr:sp macro="" textlink="">
      <xdr:nvSpPr>
        <xdr:cNvPr id="79" name="楕円 78"/>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124206</xdr:rowOff>
    </xdr:from>
    <xdr:to>
      <xdr:col>10</xdr:col>
      <xdr:colOff>114300</xdr:colOff>
      <xdr:row>36</xdr:row>
      <xdr:rowOff>3048</xdr:rowOff>
    </xdr:to>
    <xdr:cxnSp macro="">
      <xdr:nvCxnSpPr>
        <xdr:cNvPr id="80" name="直線コネクタ 79"/>
        <xdr:cNvCxnSpPr/>
      </xdr:nvCxnSpPr>
      <xdr:spPr>
        <a:xfrm>
          <a:off x="1130300" y="6124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5" name="n_1mainValue【道路】&#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113809</xdr:rowOff>
    </xdr:from>
    <xdr:ext cx="405111" cy="259045"/>
    <xdr:sp macro="" textlink="">
      <xdr:nvSpPr>
        <xdr:cNvPr id="86" name="n_2mainValue【道路】&#10;有形固定資産減価償却率"/>
        <xdr:cNvSpPr txBox="1"/>
      </xdr:nvSpPr>
      <xdr:spPr>
        <a:xfrm>
          <a:off x="2705744" y="594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87" name="n_3mainValue【道路】&#10;有形固定資産減価償却率"/>
        <xdr:cNvSpPr txBox="1"/>
      </xdr:nvSpPr>
      <xdr:spPr>
        <a:xfrm>
          <a:off x="1816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20083</xdr:rowOff>
    </xdr:from>
    <xdr:ext cx="405111" cy="259045"/>
    <xdr:sp macro="" textlink="">
      <xdr:nvSpPr>
        <xdr:cNvPr id="88" name="n_4mainValue【道路】&#10;有形固定資産減価償却率"/>
        <xdr:cNvSpPr txBox="1"/>
      </xdr:nvSpPr>
      <xdr:spPr>
        <a:xfrm>
          <a:off x="927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81090</xdr:rowOff>
    </xdr:from>
    <xdr:to>
      <xdr:col>55</xdr:col>
      <xdr:colOff>50800</xdr:colOff>
      <xdr:row>42</xdr:row>
      <xdr:rowOff>11240</xdr:rowOff>
    </xdr:to>
    <xdr:sp macro="" textlink="">
      <xdr:nvSpPr>
        <xdr:cNvPr id="128" name="楕円 127"/>
        <xdr:cNvSpPr/>
      </xdr:nvSpPr>
      <xdr:spPr>
        <a:xfrm>
          <a:off x="10426700" y="71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81661</xdr:rowOff>
    </xdr:from>
    <xdr:to>
      <xdr:col>50</xdr:col>
      <xdr:colOff>165100</xdr:colOff>
      <xdr:row>42</xdr:row>
      <xdr:rowOff>11811</xdr:rowOff>
    </xdr:to>
    <xdr:sp macro="" textlink="">
      <xdr:nvSpPr>
        <xdr:cNvPr id="130" name="楕円 129"/>
        <xdr:cNvSpPr/>
      </xdr:nvSpPr>
      <xdr:spPr>
        <a:xfrm>
          <a:off x="9588500" y="71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131890</xdr:rowOff>
    </xdr:from>
    <xdr:to>
      <xdr:col>55</xdr:col>
      <xdr:colOff>0</xdr:colOff>
      <xdr:row>41</xdr:row>
      <xdr:rowOff>132461</xdr:rowOff>
    </xdr:to>
    <xdr:cxnSp macro="">
      <xdr:nvCxnSpPr>
        <xdr:cNvPr id="131" name="直線コネクタ 130"/>
        <xdr:cNvCxnSpPr/>
      </xdr:nvCxnSpPr>
      <xdr:spPr>
        <a:xfrm flipV="1">
          <a:off x="9639300" y="716134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81611</xdr:rowOff>
    </xdr:from>
    <xdr:to>
      <xdr:col>46</xdr:col>
      <xdr:colOff>38100</xdr:colOff>
      <xdr:row>42</xdr:row>
      <xdr:rowOff>11761</xdr:rowOff>
    </xdr:to>
    <xdr:sp macro="" textlink="">
      <xdr:nvSpPr>
        <xdr:cNvPr id="132" name="楕円 131"/>
        <xdr:cNvSpPr/>
      </xdr:nvSpPr>
      <xdr:spPr>
        <a:xfrm>
          <a:off x="8699500" y="71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132411</xdr:rowOff>
    </xdr:from>
    <xdr:to>
      <xdr:col>50</xdr:col>
      <xdr:colOff>114300</xdr:colOff>
      <xdr:row>41</xdr:row>
      <xdr:rowOff>132461</xdr:rowOff>
    </xdr:to>
    <xdr:cxnSp macro="">
      <xdr:nvCxnSpPr>
        <xdr:cNvPr id="133" name="直線コネクタ 132"/>
        <xdr:cNvCxnSpPr/>
      </xdr:nvCxnSpPr>
      <xdr:spPr>
        <a:xfrm>
          <a:off x="8750300" y="7161861"/>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81877</xdr:rowOff>
    </xdr:from>
    <xdr:to>
      <xdr:col>41</xdr:col>
      <xdr:colOff>101600</xdr:colOff>
      <xdr:row>42</xdr:row>
      <xdr:rowOff>12027</xdr:rowOff>
    </xdr:to>
    <xdr:sp macro="" textlink="">
      <xdr:nvSpPr>
        <xdr:cNvPr id="134" name="楕円 133"/>
        <xdr:cNvSpPr/>
      </xdr:nvSpPr>
      <xdr:spPr>
        <a:xfrm>
          <a:off x="7810500" y="7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132411</xdr:rowOff>
    </xdr:from>
    <xdr:to>
      <xdr:col>45</xdr:col>
      <xdr:colOff>177800</xdr:colOff>
      <xdr:row>41</xdr:row>
      <xdr:rowOff>132677</xdr:rowOff>
    </xdr:to>
    <xdr:cxnSp macro="">
      <xdr:nvCxnSpPr>
        <xdr:cNvPr id="135" name="直線コネクタ 134"/>
        <xdr:cNvCxnSpPr/>
      </xdr:nvCxnSpPr>
      <xdr:spPr>
        <a:xfrm flipV="1">
          <a:off x="7861300" y="7161861"/>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82067</xdr:rowOff>
    </xdr:from>
    <xdr:to>
      <xdr:col>36</xdr:col>
      <xdr:colOff>165100</xdr:colOff>
      <xdr:row>42</xdr:row>
      <xdr:rowOff>12217</xdr:rowOff>
    </xdr:to>
    <xdr:sp macro="" textlink="">
      <xdr:nvSpPr>
        <xdr:cNvPr id="136" name="楕円 135"/>
        <xdr:cNvSpPr/>
      </xdr:nvSpPr>
      <xdr:spPr>
        <a:xfrm>
          <a:off x="6921500" y="711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132677</xdr:rowOff>
    </xdr:from>
    <xdr:to>
      <xdr:col>41</xdr:col>
      <xdr:colOff>50800</xdr:colOff>
      <xdr:row>41</xdr:row>
      <xdr:rowOff>132867</xdr:rowOff>
    </xdr:to>
    <xdr:cxnSp macro="">
      <xdr:nvCxnSpPr>
        <xdr:cNvPr id="137" name="直線コネクタ 136"/>
        <xdr:cNvCxnSpPr/>
      </xdr:nvCxnSpPr>
      <xdr:spPr>
        <a:xfrm flipV="1">
          <a:off x="6972300" y="716212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2938</xdr:rowOff>
    </xdr:from>
    <xdr:ext cx="469744" cy="259045"/>
    <xdr:sp macro="" textlink="">
      <xdr:nvSpPr>
        <xdr:cNvPr id="142" name="n_1mainValue【道路】&#10;一人当たり延長"/>
        <xdr:cNvSpPr txBox="1"/>
      </xdr:nvSpPr>
      <xdr:spPr>
        <a:xfrm>
          <a:off x="9391727" y="720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28288</xdr:rowOff>
    </xdr:from>
    <xdr:ext cx="469744" cy="259045"/>
    <xdr:sp macro="" textlink="">
      <xdr:nvSpPr>
        <xdr:cNvPr id="143" name="n_2mainValue【道路】&#10;一人当たり延長"/>
        <xdr:cNvSpPr txBox="1"/>
      </xdr:nvSpPr>
      <xdr:spPr>
        <a:xfrm>
          <a:off x="8515427" y="68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28554</xdr:rowOff>
    </xdr:from>
    <xdr:ext cx="469744" cy="259045"/>
    <xdr:sp macro="" textlink="">
      <xdr:nvSpPr>
        <xdr:cNvPr id="144" name="n_3mainValue【道路】&#10;一人当たり延長"/>
        <xdr:cNvSpPr txBox="1"/>
      </xdr:nvSpPr>
      <xdr:spPr>
        <a:xfrm>
          <a:off x="7626427" y="68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28744</xdr:rowOff>
    </xdr:from>
    <xdr:ext cx="469744" cy="259045"/>
    <xdr:sp macro="" textlink="">
      <xdr:nvSpPr>
        <xdr:cNvPr id="145" name="n_4mainValue【道路】&#10;一人当たり延長"/>
        <xdr:cNvSpPr txBox="1"/>
      </xdr:nvSpPr>
      <xdr:spPr>
        <a:xfrm>
          <a:off x="6737427" y="688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87" name="楕円 186"/>
        <xdr:cNvSpPr/>
      </xdr:nvSpPr>
      <xdr:spPr>
        <a:xfrm>
          <a:off x="4584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188" name="【橋りょう・トンネル】&#10;有形固定資産減価償却率該当値テキスト"/>
        <xdr:cNvSpPr txBox="1"/>
      </xdr:nvSpPr>
      <xdr:spPr>
        <a:xfrm>
          <a:off x="4673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89" name="楕円 188"/>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109401</xdr:rowOff>
    </xdr:to>
    <xdr:cxnSp macro="">
      <xdr:nvCxnSpPr>
        <xdr:cNvPr id="190" name="直線コネクタ 189"/>
        <xdr:cNvCxnSpPr/>
      </xdr:nvCxnSpPr>
      <xdr:spPr>
        <a:xfrm>
          <a:off x="3797300" y="1037190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1" name="楕円 190"/>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84909</xdr:rowOff>
    </xdr:to>
    <xdr:cxnSp macro="">
      <xdr:nvCxnSpPr>
        <xdr:cNvPr id="192" name="直線コネクタ 191"/>
        <xdr:cNvCxnSpPr/>
      </xdr:nvCxnSpPr>
      <xdr:spPr>
        <a:xfrm>
          <a:off x="2908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3" name="楕円 192"/>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62049</xdr:rowOff>
    </xdr:to>
    <xdr:cxnSp macro="">
      <xdr:nvCxnSpPr>
        <xdr:cNvPr id="194" name="直線コネクタ 193"/>
        <xdr:cNvCxnSpPr/>
      </xdr:nvCxnSpPr>
      <xdr:spPr>
        <a:xfrm>
          <a:off x="2019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5" name="楕円 194"/>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34290</xdr:rowOff>
    </xdr:to>
    <xdr:cxnSp macro="">
      <xdr:nvCxnSpPr>
        <xdr:cNvPr id="196" name="直線コネクタ 195"/>
        <xdr:cNvCxnSpPr/>
      </xdr:nvCxnSpPr>
      <xdr:spPr>
        <a:xfrm>
          <a:off x="1130300" y="102935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201" name="n_1mainValue【橋りょう・トンネル】&#10;有形固定資産減価償却率"/>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2" name="n_2mainValue【橋りょう・トンネル】&#10;有形固定資産減価償却率"/>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3" name="n_3mainValue【橋りょう・トンネ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4" name="n_4main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134999</xdr:rowOff>
    </xdr:from>
    <xdr:to>
      <xdr:col>55</xdr:col>
      <xdr:colOff>50800</xdr:colOff>
      <xdr:row>64</xdr:row>
      <xdr:rowOff>65149</xdr:rowOff>
    </xdr:to>
    <xdr:sp macro="" textlink="">
      <xdr:nvSpPr>
        <xdr:cNvPr id="244" name="楕円 243"/>
        <xdr:cNvSpPr/>
      </xdr:nvSpPr>
      <xdr:spPr>
        <a:xfrm>
          <a:off x="10426700" y="109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49926</xdr:rowOff>
    </xdr:from>
    <xdr:ext cx="534377" cy="259045"/>
    <xdr:sp macro="" textlink="">
      <xdr:nvSpPr>
        <xdr:cNvPr id="245" name="【橋りょう・トンネル】&#10;一人当たり有形固定資産（償却資産）額該当値テキスト"/>
        <xdr:cNvSpPr txBox="1"/>
      </xdr:nvSpPr>
      <xdr:spPr>
        <a:xfrm>
          <a:off x="10515600" y="108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135494</xdr:rowOff>
    </xdr:from>
    <xdr:to>
      <xdr:col>50</xdr:col>
      <xdr:colOff>165100</xdr:colOff>
      <xdr:row>64</xdr:row>
      <xdr:rowOff>65644</xdr:rowOff>
    </xdr:to>
    <xdr:sp macro="" textlink="">
      <xdr:nvSpPr>
        <xdr:cNvPr id="246" name="楕円 245"/>
        <xdr:cNvSpPr/>
      </xdr:nvSpPr>
      <xdr:spPr>
        <a:xfrm>
          <a:off x="9588500" y="109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14349</xdr:rowOff>
    </xdr:from>
    <xdr:to>
      <xdr:col>55</xdr:col>
      <xdr:colOff>0</xdr:colOff>
      <xdr:row>64</xdr:row>
      <xdr:rowOff>14844</xdr:rowOff>
    </xdr:to>
    <xdr:cxnSp macro="">
      <xdr:nvCxnSpPr>
        <xdr:cNvPr id="247" name="直線コネクタ 246"/>
        <xdr:cNvCxnSpPr/>
      </xdr:nvCxnSpPr>
      <xdr:spPr>
        <a:xfrm flipV="1">
          <a:off x="9639300" y="10987149"/>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135844</xdr:rowOff>
    </xdr:from>
    <xdr:to>
      <xdr:col>46</xdr:col>
      <xdr:colOff>38100</xdr:colOff>
      <xdr:row>64</xdr:row>
      <xdr:rowOff>65994</xdr:rowOff>
    </xdr:to>
    <xdr:sp macro="" textlink="">
      <xdr:nvSpPr>
        <xdr:cNvPr id="248" name="楕円 247"/>
        <xdr:cNvSpPr/>
      </xdr:nvSpPr>
      <xdr:spPr>
        <a:xfrm>
          <a:off x="8699500" y="109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14844</xdr:rowOff>
    </xdr:from>
    <xdr:to>
      <xdr:col>50</xdr:col>
      <xdr:colOff>114300</xdr:colOff>
      <xdr:row>64</xdr:row>
      <xdr:rowOff>15194</xdr:rowOff>
    </xdr:to>
    <xdr:cxnSp macro="">
      <xdr:nvCxnSpPr>
        <xdr:cNvPr id="249" name="直線コネクタ 248"/>
        <xdr:cNvCxnSpPr/>
      </xdr:nvCxnSpPr>
      <xdr:spPr>
        <a:xfrm flipV="1">
          <a:off x="8750300" y="1098764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136008</xdr:rowOff>
    </xdr:from>
    <xdr:to>
      <xdr:col>41</xdr:col>
      <xdr:colOff>101600</xdr:colOff>
      <xdr:row>64</xdr:row>
      <xdr:rowOff>66158</xdr:rowOff>
    </xdr:to>
    <xdr:sp macro="" textlink="">
      <xdr:nvSpPr>
        <xdr:cNvPr id="250" name="楕円 249"/>
        <xdr:cNvSpPr/>
      </xdr:nvSpPr>
      <xdr:spPr>
        <a:xfrm>
          <a:off x="7810500" y="109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15194</xdr:rowOff>
    </xdr:from>
    <xdr:to>
      <xdr:col>45</xdr:col>
      <xdr:colOff>177800</xdr:colOff>
      <xdr:row>64</xdr:row>
      <xdr:rowOff>15358</xdr:rowOff>
    </xdr:to>
    <xdr:cxnSp macro="">
      <xdr:nvCxnSpPr>
        <xdr:cNvPr id="251" name="直線コネクタ 250"/>
        <xdr:cNvCxnSpPr/>
      </xdr:nvCxnSpPr>
      <xdr:spPr>
        <a:xfrm flipV="1">
          <a:off x="7861300" y="1098799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136099</xdr:rowOff>
    </xdr:from>
    <xdr:to>
      <xdr:col>36</xdr:col>
      <xdr:colOff>165100</xdr:colOff>
      <xdr:row>64</xdr:row>
      <xdr:rowOff>66249</xdr:rowOff>
    </xdr:to>
    <xdr:sp macro="" textlink="">
      <xdr:nvSpPr>
        <xdr:cNvPr id="252" name="楕円 251"/>
        <xdr:cNvSpPr/>
      </xdr:nvSpPr>
      <xdr:spPr>
        <a:xfrm>
          <a:off x="6921500" y="109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15358</xdr:rowOff>
    </xdr:from>
    <xdr:to>
      <xdr:col>41</xdr:col>
      <xdr:colOff>50800</xdr:colOff>
      <xdr:row>64</xdr:row>
      <xdr:rowOff>15449</xdr:rowOff>
    </xdr:to>
    <xdr:cxnSp macro="">
      <xdr:nvCxnSpPr>
        <xdr:cNvPr id="253" name="直線コネクタ 252"/>
        <xdr:cNvCxnSpPr/>
      </xdr:nvCxnSpPr>
      <xdr:spPr>
        <a:xfrm flipV="1">
          <a:off x="6972300" y="1098815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56771</xdr:rowOff>
    </xdr:from>
    <xdr:ext cx="534377" cy="259045"/>
    <xdr:sp macro="" textlink="">
      <xdr:nvSpPr>
        <xdr:cNvPr id="258" name="n_1mainValue【橋りょう・トンネル】&#10;一人当たり有形固定資産（償却資産）額"/>
        <xdr:cNvSpPr txBox="1"/>
      </xdr:nvSpPr>
      <xdr:spPr>
        <a:xfrm>
          <a:off x="9359411" y="110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57121</xdr:rowOff>
    </xdr:from>
    <xdr:ext cx="534377" cy="259045"/>
    <xdr:sp macro="" textlink="">
      <xdr:nvSpPr>
        <xdr:cNvPr id="259" name="n_2mainValue【橋りょう・トンネル】&#10;一人当たり有形固定資産（償却資産）額"/>
        <xdr:cNvSpPr txBox="1"/>
      </xdr:nvSpPr>
      <xdr:spPr>
        <a:xfrm>
          <a:off x="8483111" y="110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57285</xdr:rowOff>
    </xdr:from>
    <xdr:ext cx="534377" cy="259045"/>
    <xdr:sp macro="" textlink="">
      <xdr:nvSpPr>
        <xdr:cNvPr id="260" name="n_3mainValue【橋りょう・トンネル】&#10;一人当たり有形固定資産（償却資産）額"/>
        <xdr:cNvSpPr txBox="1"/>
      </xdr:nvSpPr>
      <xdr:spPr>
        <a:xfrm>
          <a:off x="7594111" y="110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57376</xdr:rowOff>
    </xdr:from>
    <xdr:ext cx="534377" cy="259045"/>
    <xdr:sp macro="" textlink="">
      <xdr:nvSpPr>
        <xdr:cNvPr id="261" name="n_4mainValue【橋りょう・トンネル】&#10;一人当たり有形固定資産（償却資産）額"/>
        <xdr:cNvSpPr txBox="1"/>
      </xdr:nvSpPr>
      <xdr:spPr>
        <a:xfrm>
          <a:off x="6705111" y="110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304" name="楕円 303"/>
        <xdr:cNvSpPr/>
      </xdr:nvSpPr>
      <xdr:spPr>
        <a:xfrm>
          <a:off x="4584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305" name="【公営住宅】&#10;有形固定資産減価償却率該当値テキスト"/>
        <xdr:cNvSpPr txBox="1"/>
      </xdr:nvSpPr>
      <xdr:spPr>
        <a:xfrm>
          <a:off x="4673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65677</xdr:rowOff>
    </xdr:from>
    <xdr:to>
      <xdr:col>20</xdr:col>
      <xdr:colOff>38100</xdr:colOff>
      <xdr:row>84</xdr:row>
      <xdr:rowOff>167277</xdr:rowOff>
    </xdr:to>
    <xdr:sp macro="" textlink="">
      <xdr:nvSpPr>
        <xdr:cNvPr id="306" name="楕円 305"/>
        <xdr:cNvSpPr/>
      </xdr:nvSpPr>
      <xdr:spPr>
        <a:xfrm>
          <a:off x="3746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109945</xdr:rowOff>
    </xdr:from>
    <xdr:to>
      <xdr:col>24</xdr:col>
      <xdr:colOff>63500</xdr:colOff>
      <xdr:row>84</xdr:row>
      <xdr:rowOff>116477</xdr:rowOff>
    </xdr:to>
    <xdr:cxnSp macro="">
      <xdr:nvCxnSpPr>
        <xdr:cNvPr id="307" name="直線コネクタ 306"/>
        <xdr:cNvCxnSpPr/>
      </xdr:nvCxnSpPr>
      <xdr:spPr>
        <a:xfrm flipV="1">
          <a:off x="3797300" y="145117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72208</xdr:rowOff>
    </xdr:from>
    <xdr:to>
      <xdr:col>15</xdr:col>
      <xdr:colOff>101600</xdr:colOff>
      <xdr:row>85</xdr:row>
      <xdr:rowOff>2358</xdr:rowOff>
    </xdr:to>
    <xdr:sp macro="" textlink="">
      <xdr:nvSpPr>
        <xdr:cNvPr id="308" name="楕円 307"/>
        <xdr:cNvSpPr/>
      </xdr:nvSpPr>
      <xdr:spPr>
        <a:xfrm>
          <a:off x="2857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116477</xdr:rowOff>
    </xdr:from>
    <xdr:to>
      <xdr:col>19</xdr:col>
      <xdr:colOff>177800</xdr:colOff>
      <xdr:row>84</xdr:row>
      <xdr:rowOff>123008</xdr:rowOff>
    </xdr:to>
    <xdr:cxnSp macro="">
      <xdr:nvCxnSpPr>
        <xdr:cNvPr id="309" name="直線コネクタ 308"/>
        <xdr:cNvCxnSpPr/>
      </xdr:nvCxnSpPr>
      <xdr:spPr>
        <a:xfrm flipV="1">
          <a:off x="2908300" y="14518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49349</xdr:rowOff>
    </xdr:from>
    <xdr:to>
      <xdr:col>10</xdr:col>
      <xdr:colOff>165100</xdr:colOff>
      <xdr:row>84</xdr:row>
      <xdr:rowOff>150949</xdr:rowOff>
    </xdr:to>
    <xdr:sp macro="" textlink="">
      <xdr:nvSpPr>
        <xdr:cNvPr id="310" name="楕円 309"/>
        <xdr:cNvSpPr/>
      </xdr:nvSpPr>
      <xdr:spPr>
        <a:xfrm>
          <a:off x="1968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100149</xdr:rowOff>
    </xdr:from>
    <xdr:to>
      <xdr:col>15</xdr:col>
      <xdr:colOff>50800</xdr:colOff>
      <xdr:row>84</xdr:row>
      <xdr:rowOff>123008</xdr:rowOff>
    </xdr:to>
    <xdr:cxnSp macro="">
      <xdr:nvCxnSpPr>
        <xdr:cNvPr id="311" name="直線コネクタ 310"/>
        <xdr:cNvCxnSpPr/>
      </xdr:nvCxnSpPr>
      <xdr:spPr>
        <a:xfrm>
          <a:off x="2019300" y="145019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111398</xdr:rowOff>
    </xdr:from>
    <xdr:to>
      <xdr:col>6</xdr:col>
      <xdr:colOff>38100</xdr:colOff>
      <xdr:row>81</xdr:row>
      <xdr:rowOff>41548</xdr:rowOff>
    </xdr:to>
    <xdr:sp macro="" textlink="">
      <xdr:nvSpPr>
        <xdr:cNvPr id="312" name="楕円 311"/>
        <xdr:cNvSpPr/>
      </xdr:nvSpPr>
      <xdr:spPr>
        <a:xfrm>
          <a:off x="1079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162198</xdr:rowOff>
    </xdr:from>
    <xdr:to>
      <xdr:col>10</xdr:col>
      <xdr:colOff>114300</xdr:colOff>
      <xdr:row>84</xdr:row>
      <xdr:rowOff>100149</xdr:rowOff>
    </xdr:to>
    <xdr:cxnSp macro="">
      <xdr:nvCxnSpPr>
        <xdr:cNvPr id="313" name="直線コネクタ 312"/>
        <xdr:cNvCxnSpPr/>
      </xdr:nvCxnSpPr>
      <xdr:spPr>
        <a:xfrm>
          <a:off x="1130300" y="13878198"/>
          <a:ext cx="8890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158404</xdr:rowOff>
    </xdr:from>
    <xdr:ext cx="405111" cy="259045"/>
    <xdr:sp macro="" textlink="">
      <xdr:nvSpPr>
        <xdr:cNvPr id="318" name="n_1mainValue【公営住宅】&#10;有形固定資産減価償却率"/>
        <xdr:cNvSpPr txBox="1"/>
      </xdr:nvSpPr>
      <xdr:spPr>
        <a:xfrm>
          <a:off x="3582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164935</xdr:rowOff>
    </xdr:from>
    <xdr:ext cx="405111" cy="259045"/>
    <xdr:sp macro="" textlink="">
      <xdr:nvSpPr>
        <xdr:cNvPr id="319" name="n_2mainValue【公営住宅】&#10;有形固定資産減価償却率"/>
        <xdr:cNvSpPr txBox="1"/>
      </xdr:nvSpPr>
      <xdr:spPr>
        <a:xfrm>
          <a:off x="2705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142076</xdr:rowOff>
    </xdr:from>
    <xdr:ext cx="405111" cy="259045"/>
    <xdr:sp macro="" textlink="">
      <xdr:nvSpPr>
        <xdr:cNvPr id="320" name="n_3mainValue【公営住宅】&#10;有形固定資産減価償却率"/>
        <xdr:cNvSpPr txBox="1"/>
      </xdr:nvSpPr>
      <xdr:spPr>
        <a:xfrm>
          <a:off x="1816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58075</xdr:rowOff>
    </xdr:from>
    <xdr:ext cx="405111" cy="259045"/>
    <xdr:sp macro="" textlink="">
      <xdr:nvSpPr>
        <xdr:cNvPr id="321" name="n_4mainValue【公営住宅】&#10;有形固定資産減価償却率"/>
        <xdr:cNvSpPr txBox="1"/>
      </xdr:nvSpPr>
      <xdr:spPr>
        <a:xfrm>
          <a:off x="927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110744</xdr:rowOff>
    </xdr:from>
    <xdr:to>
      <xdr:col>55</xdr:col>
      <xdr:colOff>50800</xdr:colOff>
      <xdr:row>84</xdr:row>
      <xdr:rowOff>40894</xdr:rowOff>
    </xdr:to>
    <xdr:sp macro="" textlink="">
      <xdr:nvSpPr>
        <xdr:cNvPr id="361" name="楕円 360"/>
        <xdr:cNvSpPr/>
      </xdr:nvSpPr>
      <xdr:spPr>
        <a:xfrm>
          <a:off x="104267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89171</xdr:rowOff>
    </xdr:from>
    <xdr:ext cx="469744" cy="259045"/>
    <xdr:sp macro="" textlink="">
      <xdr:nvSpPr>
        <xdr:cNvPr id="362" name="【公営住宅】&#10;一人当たり面積該当値テキスト"/>
        <xdr:cNvSpPr txBox="1"/>
      </xdr:nvSpPr>
      <xdr:spPr>
        <a:xfrm>
          <a:off x="10515600" y="1431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3" name="楕円 362"/>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161544</xdr:rowOff>
    </xdr:from>
    <xdr:to>
      <xdr:col>55</xdr:col>
      <xdr:colOff>0</xdr:colOff>
      <xdr:row>83</xdr:row>
      <xdr:rowOff>163830</xdr:rowOff>
    </xdr:to>
    <xdr:cxnSp macro="">
      <xdr:nvCxnSpPr>
        <xdr:cNvPr id="364" name="直線コネクタ 363"/>
        <xdr:cNvCxnSpPr/>
      </xdr:nvCxnSpPr>
      <xdr:spPr>
        <a:xfrm flipV="1">
          <a:off x="9639300" y="143918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113792</xdr:rowOff>
    </xdr:from>
    <xdr:to>
      <xdr:col>46</xdr:col>
      <xdr:colOff>38100</xdr:colOff>
      <xdr:row>84</xdr:row>
      <xdr:rowOff>43942</xdr:rowOff>
    </xdr:to>
    <xdr:sp macro="" textlink="">
      <xdr:nvSpPr>
        <xdr:cNvPr id="365" name="楕円 364"/>
        <xdr:cNvSpPr/>
      </xdr:nvSpPr>
      <xdr:spPr>
        <a:xfrm>
          <a:off x="8699500" y="143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164592</xdr:rowOff>
    </xdr:to>
    <xdr:cxnSp macro="">
      <xdr:nvCxnSpPr>
        <xdr:cNvPr id="366" name="直線コネクタ 365"/>
        <xdr:cNvCxnSpPr/>
      </xdr:nvCxnSpPr>
      <xdr:spPr>
        <a:xfrm flipV="1">
          <a:off x="8750300" y="143941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115315</xdr:rowOff>
    </xdr:from>
    <xdr:to>
      <xdr:col>41</xdr:col>
      <xdr:colOff>101600</xdr:colOff>
      <xdr:row>84</xdr:row>
      <xdr:rowOff>45465</xdr:rowOff>
    </xdr:to>
    <xdr:sp macro="" textlink="">
      <xdr:nvSpPr>
        <xdr:cNvPr id="367" name="楕円 366"/>
        <xdr:cNvSpPr/>
      </xdr:nvSpPr>
      <xdr:spPr>
        <a:xfrm>
          <a:off x="7810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164592</xdr:rowOff>
    </xdr:from>
    <xdr:to>
      <xdr:col>45</xdr:col>
      <xdr:colOff>177800</xdr:colOff>
      <xdr:row>83</xdr:row>
      <xdr:rowOff>166115</xdr:rowOff>
    </xdr:to>
    <xdr:cxnSp macro="">
      <xdr:nvCxnSpPr>
        <xdr:cNvPr id="368" name="直線コネクタ 367"/>
        <xdr:cNvCxnSpPr/>
      </xdr:nvCxnSpPr>
      <xdr:spPr>
        <a:xfrm flipV="1">
          <a:off x="7861300" y="143949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1015</xdr:rowOff>
    </xdr:from>
    <xdr:to>
      <xdr:col>36</xdr:col>
      <xdr:colOff>165100</xdr:colOff>
      <xdr:row>78</xdr:row>
      <xdr:rowOff>102615</xdr:rowOff>
    </xdr:to>
    <xdr:sp macro="" textlink="">
      <xdr:nvSpPr>
        <xdr:cNvPr id="369" name="楕円 368"/>
        <xdr:cNvSpPr/>
      </xdr:nvSpPr>
      <xdr:spPr>
        <a:xfrm>
          <a:off x="6921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51815</xdr:rowOff>
    </xdr:from>
    <xdr:to>
      <xdr:col>41</xdr:col>
      <xdr:colOff>50800</xdr:colOff>
      <xdr:row>83</xdr:row>
      <xdr:rowOff>166115</xdr:rowOff>
    </xdr:to>
    <xdr:cxnSp macro="">
      <xdr:nvCxnSpPr>
        <xdr:cNvPr id="370" name="直線コネクタ 369"/>
        <xdr:cNvCxnSpPr/>
      </xdr:nvCxnSpPr>
      <xdr:spPr>
        <a:xfrm>
          <a:off x="6972300" y="13424915"/>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34307</xdr:rowOff>
    </xdr:from>
    <xdr:ext cx="469744" cy="259045"/>
    <xdr:sp macro="" textlink="">
      <xdr:nvSpPr>
        <xdr:cNvPr id="375" name="n_1mainValue【公営住宅】&#10;一人当たり面積"/>
        <xdr:cNvSpPr txBox="1"/>
      </xdr:nvSpPr>
      <xdr:spPr>
        <a:xfrm>
          <a:off x="9391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35069</xdr:rowOff>
    </xdr:from>
    <xdr:ext cx="469744" cy="259045"/>
    <xdr:sp macro="" textlink="">
      <xdr:nvSpPr>
        <xdr:cNvPr id="376" name="n_2mainValue【公営住宅】&#10;一人当たり面積"/>
        <xdr:cNvSpPr txBox="1"/>
      </xdr:nvSpPr>
      <xdr:spPr>
        <a:xfrm>
          <a:off x="8515427" y="144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36592</xdr:rowOff>
    </xdr:from>
    <xdr:ext cx="469744" cy="259045"/>
    <xdr:sp macro="" textlink="">
      <xdr:nvSpPr>
        <xdr:cNvPr id="377" name="n_3mainValue【公営住宅】&#10;一人当たり面積"/>
        <xdr:cNvSpPr txBox="1"/>
      </xdr:nvSpPr>
      <xdr:spPr>
        <a:xfrm>
          <a:off x="76264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119142</xdr:rowOff>
    </xdr:from>
    <xdr:ext cx="469744" cy="259045"/>
    <xdr:sp macro="" textlink="">
      <xdr:nvSpPr>
        <xdr:cNvPr id="378" name="n_4mainValue【公営住宅】&#10;一人当たり面積"/>
        <xdr:cNvSpPr txBox="1"/>
      </xdr:nvSpPr>
      <xdr:spPr>
        <a:xfrm>
          <a:off x="6737427" y="131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154939</xdr:rowOff>
    </xdr:from>
    <xdr:to>
      <xdr:col>24</xdr:col>
      <xdr:colOff>114300</xdr:colOff>
      <xdr:row>103</xdr:row>
      <xdr:rowOff>85089</xdr:rowOff>
    </xdr:to>
    <xdr:sp macro="" textlink="">
      <xdr:nvSpPr>
        <xdr:cNvPr id="419" name="楕円 418"/>
        <xdr:cNvSpPr/>
      </xdr:nvSpPr>
      <xdr:spPr>
        <a:xfrm>
          <a:off x="4584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6366</xdr:rowOff>
    </xdr:from>
    <xdr:ext cx="405111" cy="259045"/>
    <xdr:sp macro="" textlink="">
      <xdr:nvSpPr>
        <xdr:cNvPr id="420" name="【港湾・漁港】&#10;有形固定資産減価償却率該当値テキスト"/>
        <xdr:cNvSpPr txBox="1"/>
      </xdr:nvSpPr>
      <xdr:spPr>
        <a:xfrm>
          <a:off x="467360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143511</xdr:rowOff>
    </xdr:from>
    <xdr:to>
      <xdr:col>20</xdr:col>
      <xdr:colOff>38100</xdr:colOff>
      <xdr:row>103</xdr:row>
      <xdr:rowOff>73661</xdr:rowOff>
    </xdr:to>
    <xdr:sp macro="" textlink="">
      <xdr:nvSpPr>
        <xdr:cNvPr id="421" name="楕円 420"/>
        <xdr:cNvSpPr/>
      </xdr:nvSpPr>
      <xdr:spPr>
        <a:xfrm>
          <a:off x="3746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22861</xdr:rowOff>
    </xdr:from>
    <xdr:to>
      <xdr:col>24</xdr:col>
      <xdr:colOff>63500</xdr:colOff>
      <xdr:row>103</xdr:row>
      <xdr:rowOff>34289</xdr:rowOff>
    </xdr:to>
    <xdr:cxnSp macro="">
      <xdr:nvCxnSpPr>
        <xdr:cNvPr id="422" name="直線コネクタ 421"/>
        <xdr:cNvCxnSpPr/>
      </xdr:nvCxnSpPr>
      <xdr:spPr>
        <a:xfrm>
          <a:off x="3797300" y="176822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133986</xdr:rowOff>
    </xdr:from>
    <xdr:to>
      <xdr:col>15</xdr:col>
      <xdr:colOff>101600</xdr:colOff>
      <xdr:row>103</xdr:row>
      <xdr:rowOff>64136</xdr:rowOff>
    </xdr:to>
    <xdr:sp macro="" textlink="">
      <xdr:nvSpPr>
        <xdr:cNvPr id="423" name="楕円 422"/>
        <xdr:cNvSpPr/>
      </xdr:nvSpPr>
      <xdr:spPr>
        <a:xfrm>
          <a:off x="2857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13336</xdr:rowOff>
    </xdr:from>
    <xdr:to>
      <xdr:col>19</xdr:col>
      <xdr:colOff>177800</xdr:colOff>
      <xdr:row>103</xdr:row>
      <xdr:rowOff>22861</xdr:rowOff>
    </xdr:to>
    <xdr:cxnSp macro="">
      <xdr:nvCxnSpPr>
        <xdr:cNvPr id="424" name="直線コネクタ 423"/>
        <xdr:cNvCxnSpPr/>
      </xdr:nvCxnSpPr>
      <xdr:spPr>
        <a:xfrm>
          <a:off x="2908300" y="176726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113030</xdr:rowOff>
    </xdr:from>
    <xdr:to>
      <xdr:col>10</xdr:col>
      <xdr:colOff>165100</xdr:colOff>
      <xdr:row>103</xdr:row>
      <xdr:rowOff>43180</xdr:rowOff>
    </xdr:to>
    <xdr:sp macro="" textlink="">
      <xdr:nvSpPr>
        <xdr:cNvPr id="425" name="楕円 424"/>
        <xdr:cNvSpPr/>
      </xdr:nvSpPr>
      <xdr:spPr>
        <a:xfrm>
          <a:off x="1968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163830</xdr:rowOff>
    </xdr:from>
    <xdr:to>
      <xdr:col>15</xdr:col>
      <xdr:colOff>50800</xdr:colOff>
      <xdr:row>103</xdr:row>
      <xdr:rowOff>13336</xdr:rowOff>
    </xdr:to>
    <xdr:cxnSp macro="">
      <xdr:nvCxnSpPr>
        <xdr:cNvPr id="426" name="直線コネクタ 425"/>
        <xdr:cNvCxnSpPr/>
      </xdr:nvCxnSpPr>
      <xdr:spPr>
        <a:xfrm>
          <a:off x="2019300" y="176517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166370</xdr:rowOff>
    </xdr:from>
    <xdr:to>
      <xdr:col>6</xdr:col>
      <xdr:colOff>38100</xdr:colOff>
      <xdr:row>102</xdr:row>
      <xdr:rowOff>96520</xdr:rowOff>
    </xdr:to>
    <xdr:sp macro="" textlink="">
      <xdr:nvSpPr>
        <xdr:cNvPr id="427" name="楕円 426"/>
        <xdr:cNvSpPr/>
      </xdr:nvSpPr>
      <xdr:spPr>
        <a:xfrm>
          <a:off x="1079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45720</xdr:rowOff>
    </xdr:from>
    <xdr:to>
      <xdr:col>10</xdr:col>
      <xdr:colOff>114300</xdr:colOff>
      <xdr:row>102</xdr:row>
      <xdr:rowOff>163830</xdr:rowOff>
    </xdr:to>
    <xdr:cxnSp macro="">
      <xdr:nvCxnSpPr>
        <xdr:cNvPr id="428" name="直線コネクタ 427"/>
        <xdr:cNvCxnSpPr/>
      </xdr:nvCxnSpPr>
      <xdr:spPr>
        <a:xfrm>
          <a:off x="1130300" y="175336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90188</xdr:rowOff>
    </xdr:from>
    <xdr:ext cx="405111" cy="259045"/>
    <xdr:sp macro="" textlink="">
      <xdr:nvSpPr>
        <xdr:cNvPr id="433" name="n_1mainValue【港湾・漁港】&#10;有形固定資産減価償却率"/>
        <xdr:cNvSpPr txBox="1"/>
      </xdr:nvSpPr>
      <xdr:spPr>
        <a:xfrm>
          <a:off x="3582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80663</xdr:rowOff>
    </xdr:from>
    <xdr:ext cx="405111" cy="259045"/>
    <xdr:sp macro="" textlink="">
      <xdr:nvSpPr>
        <xdr:cNvPr id="434" name="n_2mainValue【港湾・漁港】&#10;有形固定資産減価償却率"/>
        <xdr:cNvSpPr txBox="1"/>
      </xdr:nvSpPr>
      <xdr:spPr>
        <a:xfrm>
          <a:off x="2705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59707</xdr:rowOff>
    </xdr:from>
    <xdr:ext cx="405111" cy="259045"/>
    <xdr:sp macro="" textlink="">
      <xdr:nvSpPr>
        <xdr:cNvPr id="435" name="n_3mainValue【港湾・漁港】&#10;有形固定資産減価償却率"/>
        <xdr:cNvSpPr txBox="1"/>
      </xdr:nvSpPr>
      <xdr:spPr>
        <a:xfrm>
          <a:off x="1816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113047</xdr:rowOff>
    </xdr:from>
    <xdr:ext cx="405111" cy="259045"/>
    <xdr:sp macro="" textlink="">
      <xdr:nvSpPr>
        <xdr:cNvPr id="436" name="n_4mainValue【港湾・漁港】&#10;有形固定資産減価償却率"/>
        <xdr:cNvSpPr txBox="1"/>
      </xdr:nvSpPr>
      <xdr:spPr>
        <a:xfrm>
          <a:off x="927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8023</xdr:rowOff>
    </xdr:from>
    <xdr:to>
      <xdr:col>55</xdr:col>
      <xdr:colOff>50800</xdr:colOff>
      <xdr:row>108</xdr:row>
      <xdr:rowOff>109623</xdr:rowOff>
    </xdr:to>
    <xdr:sp macro="" textlink="">
      <xdr:nvSpPr>
        <xdr:cNvPr id="478" name="楕円 477"/>
        <xdr:cNvSpPr/>
      </xdr:nvSpPr>
      <xdr:spPr>
        <a:xfrm>
          <a:off x="10426700" y="185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157900</xdr:rowOff>
    </xdr:from>
    <xdr:ext cx="534377" cy="259045"/>
    <xdr:sp macro="" textlink="">
      <xdr:nvSpPr>
        <xdr:cNvPr id="479" name="【港湾・漁港】&#10;一人当たり有形固定資産（償却資産）額該当値テキスト"/>
        <xdr:cNvSpPr txBox="1"/>
      </xdr:nvSpPr>
      <xdr:spPr>
        <a:xfrm>
          <a:off x="10515600" y="1850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12367</xdr:rowOff>
    </xdr:from>
    <xdr:to>
      <xdr:col>50</xdr:col>
      <xdr:colOff>165100</xdr:colOff>
      <xdr:row>108</xdr:row>
      <xdr:rowOff>113967</xdr:rowOff>
    </xdr:to>
    <xdr:sp macro="" textlink="">
      <xdr:nvSpPr>
        <xdr:cNvPr id="480" name="楕円 479"/>
        <xdr:cNvSpPr/>
      </xdr:nvSpPr>
      <xdr:spPr>
        <a:xfrm>
          <a:off x="9588500" y="185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58823</xdr:rowOff>
    </xdr:from>
    <xdr:to>
      <xdr:col>55</xdr:col>
      <xdr:colOff>0</xdr:colOff>
      <xdr:row>108</xdr:row>
      <xdr:rowOff>63167</xdr:rowOff>
    </xdr:to>
    <xdr:cxnSp macro="">
      <xdr:nvCxnSpPr>
        <xdr:cNvPr id="481" name="直線コネクタ 480"/>
        <xdr:cNvCxnSpPr/>
      </xdr:nvCxnSpPr>
      <xdr:spPr>
        <a:xfrm flipV="1">
          <a:off x="9639300" y="1857542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16312</xdr:rowOff>
    </xdr:from>
    <xdr:to>
      <xdr:col>46</xdr:col>
      <xdr:colOff>38100</xdr:colOff>
      <xdr:row>108</xdr:row>
      <xdr:rowOff>117912</xdr:rowOff>
    </xdr:to>
    <xdr:sp macro="" textlink="">
      <xdr:nvSpPr>
        <xdr:cNvPr id="482" name="楕円 481"/>
        <xdr:cNvSpPr/>
      </xdr:nvSpPr>
      <xdr:spPr>
        <a:xfrm>
          <a:off x="8699500" y="185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63167</xdr:rowOff>
    </xdr:from>
    <xdr:to>
      <xdr:col>50</xdr:col>
      <xdr:colOff>114300</xdr:colOff>
      <xdr:row>108</xdr:row>
      <xdr:rowOff>67112</xdr:rowOff>
    </xdr:to>
    <xdr:cxnSp macro="">
      <xdr:nvCxnSpPr>
        <xdr:cNvPr id="483" name="直線コネクタ 482"/>
        <xdr:cNvCxnSpPr/>
      </xdr:nvCxnSpPr>
      <xdr:spPr>
        <a:xfrm flipV="1">
          <a:off x="8750300" y="18579767"/>
          <a:ext cx="8890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18842</xdr:rowOff>
    </xdr:from>
    <xdr:to>
      <xdr:col>41</xdr:col>
      <xdr:colOff>101600</xdr:colOff>
      <xdr:row>108</xdr:row>
      <xdr:rowOff>120442</xdr:rowOff>
    </xdr:to>
    <xdr:sp macro="" textlink="">
      <xdr:nvSpPr>
        <xdr:cNvPr id="484" name="楕円 483"/>
        <xdr:cNvSpPr/>
      </xdr:nvSpPr>
      <xdr:spPr>
        <a:xfrm>
          <a:off x="7810500" y="185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67112</xdr:rowOff>
    </xdr:from>
    <xdr:to>
      <xdr:col>45</xdr:col>
      <xdr:colOff>177800</xdr:colOff>
      <xdr:row>108</xdr:row>
      <xdr:rowOff>69642</xdr:rowOff>
    </xdr:to>
    <xdr:cxnSp macro="">
      <xdr:nvCxnSpPr>
        <xdr:cNvPr id="485" name="直線コネクタ 484"/>
        <xdr:cNvCxnSpPr/>
      </xdr:nvCxnSpPr>
      <xdr:spPr>
        <a:xfrm flipV="1">
          <a:off x="7861300" y="18583712"/>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4186</xdr:rowOff>
    </xdr:from>
    <xdr:to>
      <xdr:col>36</xdr:col>
      <xdr:colOff>165100</xdr:colOff>
      <xdr:row>108</xdr:row>
      <xdr:rowOff>105786</xdr:rowOff>
    </xdr:to>
    <xdr:sp macro="" textlink="">
      <xdr:nvSpPr>
        <xdr:cNvPr id="486" name="楕円 485"/>
        <xdr:cNvSpPr/>
      </xdr:nvSpPr>
      <xdr:spPr>
        <a:xfrm>
          <a:off x="6921500" y="185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54986</xdr:rowOff>
    </xdr:from>
    <xdr:to>
      <xdr:col>41</xdr:col>
      <xdr:colOff>50800</xdr:colOff>
      <xdr:row>108</xdr:row>
      <xdr:rowOff>69642</xdr:rowOff>
    </xdr:to>
    <xdr:cxnSp macro="">
      <xdr:nvCxnSpPr>
        <xdr:cNvPr id="487" name="直線コネクタ 486"/>
        <xdr:cNvCxnSpPr/>
      </xdr:nvCxnSpPr>
      <xdr:spPr>
        <a:xfrm>
          <a:off x="6972300" y="18571586"/>
          <a:ext cx="8890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105094</xdr:rowOff>
    </xdr:from>
    <xdr:ext cx="534377" cy="259045"/>
    <xdr:sp macro="" textlink="">
      <xdr:nvSpPr>
        <xdr:cNvPr id="492" name="n_1mainValue【港湾・漁港】&#10;一人当たり有形固定資産（償却資産）額"/>
        <xdr:cNvSpPr txBox="1"/>
      </xdr:nvSpPr>
      <xdr:spPr>
        <a:xfrm>
          <a:off x="9359411" y="1862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109039</xdr:rowOff>
    </xdr:from>
    <xdr:ext cx="534377" cy="259045"/>
    <xdr:sp macro="" textlink="">
      <xdr:nvSpPr>
        <xdr:cNvPr id="493" name="n_2mainValue【港湾・漁港】&#10;一人当たり有形固定資産（償却資産）額"/>
        <xdr:cNvSpPr txBox="1"/>
      </xdr:nvSpPr>
      <xdr:spPr>
        <a:xfrm>
          <a:off x="8483111" y="186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111569</xdr:rowOff>
    </xdr:from>
    <xdr:ext cx="534377" cy="259045"/>
    <xdr:sp macro="" textlink="">
      <xdr:nvSpPr>
        <xdr:cNvPr id="494" name="n_3mainValue【港湾・漁港】&#10;一人当たり有形固定資産（償却資産）額"/>
        <xdr:cNvSpPr txBox="1"/>
      </xdr:nvSpPr>
      <xdr:spPr>
        <a:xfrm>
          <a:off x="7594111" y="1862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96913</xdr:rowOff>
    </xdr:from>
    <xdr:ext cx="534377" cy="259045"/>
    <xdr:sp macro="" textlink="">
      <xdr:nvSpPr>
        <xdr:cNvPr id="495" name="n_4mainValue【港湾・漁港】&#10;一人当たり有形固定資産（償却資産）額"/>
        <xdr:cNvSpPr txBox="1"/>
      </xdr:nvSpPr>
      <xdr:spPr>
        <a:xfrm>
          <a:off x="6705111" y="186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167132</xdr:rowOff>
    </xdr:from>
    <xdr:to>
      <xdr:col>85</xdr:col>
      <xdr:colOff>177800</xdr:colOff>
      <xdr:row>37</xdr:row>
      <xdr:rowOff>97282</xdr:rowOff>
    </xdr:to>
    <xdr:sp macro="" textlink="">
      <xdr:nvSpPr>
        <xdr:cNvPr id="534" name="楕円 533"/>
        <xdr:cNvSpPr/>
      </xdr:nvSpPr>
      <xdr:spPr>
        <a:xfrm>
          <a:off x="16268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18559</xdr:rowOff>
    </xdr:from>
    <xdr:ext cx="405111" cy="259045"/>
    <xdr:sp macro="" textlink="">
      <xdr:nvSpPr>
        <xdr:cNvPr id="535" name="【認定こども園・幼稚園・保育所】&#10;有形固定資産減価償却率該当値テキスト"/>
        <xdr:cNvSpPr txBox="1"/>
      </xdr:nvSpPr>
      <xdr:spPr>
        <a:xfrm>
          <a:off x="16357600" y="619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39116</xdr:rowOff>
    </xdr:from>
    <xdr:to>
      <xdr:col>81</xdr:col>
      <xdr:colOff>101600</xdr:colOff>
      <xdr:row>37</xdr:row>
      <xdr:rowOff>140716</xdr:rowOff>
    </xdr:to>
    <xdr:sp macro="" textlink="">
      <xdr:nvSpPr>
        <xdr:cNvPr id="536" name="楕円 535"/>
        <xdr:cNvSpPr/>
      </xdr:nvSpPr>
      <xdr:spPr>
        <a:xfrm>
          <a:off x="15430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46482</xdr:rowOff>
    </xdr:from>
    <xdr:to>
      <xdr:col>85</xdr:col>
      <xdr:colOff>127000</xdr:colOff>
      <xdr:row>37</xdr:row>
      <xdr:rowOff>89916</xdr:rowOff>
    </xdr:to>
    <xdr:cxnSp macro="">
      <xdr:nvCxnSpPr>
        <xdr:cNvPr id="537" name="直線コネクタ 536"/>
        <xdr:cNvCxnSpPr/>
      </xdr:nvCxnSpPr>
      <xdr:spPr>
        <a:xfrm flipV="1">
          <a:off x="15481300" y="639013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538" name="楕円 537"/>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89916</xdr:rowOff>
    </xdr:from>
    <xdr:to>
      <xdr:col>81</xdr:col>
      <xdr:colOff>50800</xdr:colOff>
      <xdr:row>37</xdr:row>
      <xdr:rowOff>156210</xdr:rowOff>
    </xdr:to>
    <xdr:cxnSp macro="">
      <xdr:nvCxnSpPr>
        <xdr:cNvPr id="539" name="直線コネクタ 538"/>
        <xdr:cNvCxnSpPr/>
      </xdr:nvCxnSpPr>
      <xdr:spPr>
        <a:xfrm flipV="1">
          <a:off x="14592300" y="643356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130556</xdr:rowOff>
    </xdr:from>
    <xdr:to>
      <xdr:col>72</xdr:col>
      <xdr:colOff>38100</xdr:colOff>
      <xdr:row>38</xdr:row>
      <xdr:rowOff>60706</xdr:rowOff>
    </xdr:to>
    <xdr:sp macro="" textlink="">
      <xdr:nvSpPr>
        <xdr:cNvPr id="540" name="楕円 539"/>
        <xdr:cNvSpPr/>
      </xdr:nvSpPr>
      <xdr:spPr>
        <a:xfrm>
          <a:off x="13652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9906</xdr:rowOff>
    </xdr:to>
    <xdr:cxnSp macro="">
      <xdr:nvCxnSpPr>
        <xdr:cNvPr id="541" name="直線コネクタ 540"/>
        <xdr:cNvCxnSpPr/>
      </xdr:nvCxnSpPr>
      <xdr:spPr>
        <a:xfrm flipV="1">
          <a:off x="13703300" y="649986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112268</xdr:rowOff>
    </xdr:from>
    <xdr:to>
      <xdr:col>67</xdr:col>
      <xdr:colOff>101600</xdr:colOff>
      <xdr:row>36</xdr:row>
      <xdr:rowOff>42418</xdr:rowOff>
    </xdr:to>
    <xdr:sp macro="" textlink="">
      <xdr:nvSpPr>
        <xdr:cNvPr id="542" name="楕円 541"/>
        <xdr:cNvSpPr/>
      </xdr:nvSpPr>
      <xdr:spPr>
        <a:xfrm>
          <a:off x="12763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163068</xdr:rowOff>
    </xdr:from>
    <xdr:to>
      <xdr:col>71</xdr:col>
      <xdr:colOff>177800</xdr:colOff>
      <xdr:row>38</xdr:row>
      <xdr:rowOff>9906</xdr:rowOff>
    </xdr:to>
    <xdr:cxnSp macro="">
      <xdr:nvCxnSpPr>
        <xdr:cNvPr id="543" name="直線コネクタ 542"/>
        <xdr:cNvCxnSpPr/>
      </xdr:nvCxnSpPr>
      <xdr:spPr>
        <a:xfrm>
          <a:off x="12814300" y="6163818"/>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4"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545"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aveValue【認定こども園・幼稚園・保育所】&#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7"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157243</xdr:rowOff>
    </xdr:from>
    <xdr:ext cx="405111" cy="259045"/>
    <xdr:sp macro="" textlink="">
      <xdr:nvSpPr>
        <xdr:cNvPr id="548" name="n_1mainValue【認定こども園・幼稚園・保育所】&#10;有形固定資産減価償却率"/>
        <xdr:cNvSpPr txBox="1"/>
      </xdr:nvSpPr>
      <xdr:spPr>
        <a:xfrm>
          <a:off x="1526604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549" name="n_2main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550" name="n_3mainValue【認定こども園・幼稚園・保育所】&#10;有形固定資産減価償却率"/>
        <xdr:cNvSpPr txBox="1"/>
      </xdr:nvSpPr>
      <xdr:spPr>
        <a:xfrm>
          <a:off x="13500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58945</xdr:rowOff>
    </xdr:from>
    <xdr:ext cx="405111" cy="259045"/>
    <xdr:sp macro="" textlink="">
      <xdr:nvSpPr>
        <xdr:cNvPr id="551" name="n_4mainValue【認定こども園・幼稚園・保育所】&#10;有形固定資産減価償却率"/>
        <xdr:cNvSpPr txBox="1"/>
      </xdr:nvSpPr>
      <xdr:spPr>
        <a:xfrm>
          <a:off x="126117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35052</xdr:rowOff>
    </xdr:from>
    <xdr:to>
      <xdr:col>116</xdr:col>
      <xdr:colOff>62864</xdr:colOff>
      <xdr:row>41</xdr:row>
      <xdr:rowOff>121920</xdr:rowOff>
    </xdr:to>
    <xdr:cxnSp macro="">
      <xdr:nvCxnSpPr>
        <xdr:cNvPr id="573" name="直線コネクタ 572"/>
        <xdr:cNvCxnSpPr/>
      </xdr:nvCxnSpPr>
      <xdr:spPr>
        <a:xfrm flipV="1">
          <a:off x="22160864" y="6721602"/>
          <a:ext cx="0" cy="42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125747</xdr:rowOff>
    </xdr:from>
    <xdr:ext cx="469744" cy="259045"/>
    <xdr:sp macro="" textlink="">
      <xdr:nvSpPr>
        <xdr:cNvPr id="574" name="【認定こども園・幼稚園・保育所】&#10;一人当たり面積最小値テキスト"/>
        <xdr:cNvSpPr txBox="1"/>
      </xdr:nvSpPr>
      <xdr:spPr>
        <a:xfrm>
          <a:off x="22199600"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121920</xdr:rowOff>
    </xdr:from>
    <xdr:to>
      <xdr:col>116</xdr:col>
      <xdr:colOff>152400</xdr:colOff>
      <xdr:row>41</xdr:row>
      <xdr:rowOff>121920</xdr:rowOff>
    </xdr:to>
    <xdr:cxnSp macro="">
      <xdr:nvCxnSpPr>
        <xdr:cNvPr id="575" name="直線コネクタ 574"/>
        <xdr:cNvCxnSpPr/>
      </xdr:nvCxnSpPr>
      <xdr:spPr>
        <a:xfrm>
          <a:off x="22072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153179</xdr:rowOff>
    </xdr:from>
    <xdr:ext cx="469744" cy="259045"/>
    <xdr:sp macro="" textlink="">
      <xdr:nvSpPr>
        <xdr:cNvPr id="576" name="【認定こども園・幼稚園・保育所】&#10;一人当たり面積最大値テキスト"/>
        <xdr:cNvSpPr txBox="1"/>
      </xdr:nvSpPr>
      <xdr:spPr>
        <a:xfrm>
          <a:off x="22199600" y="649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35052</xdr:rowOff>
    </xdr:from>
    <xdr:to>
      <xdr:col>116</xdr:col>
      <xdr:colOff>152400</xdr:colOff>
      <xdr:row>39</xdr:row>
      <xdr:rowOff>35052</xdr:rowOff>
    </xdr:to>
    <xdr:cxnSp macro="">
      <xdr:nvCxnSpPr>
        <xdr:cNvPr id="577" name="直線コネクタ 576"/>
        <xdr:cNvCxnSpPr/>
      </xdr:nvCxnSpPr>
      <xdr:spPr>
        <a:xfrm>
          <a:off x="22072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74693</xdr:rowOff>
    </xdr:from>
    <xdr:ext cx="469744" cy="259045"/>
    <xdr:sp macro="" textlink="">
      <xdr:nvSpPr>
        <xdr:cNvPr id="578" name="【認定こども園・幼稚園・保育所】&#10;一人当たり面積平均値テキスト"/>
        <xdr:cNvSpPr txBox="1"/>
      </xdr:nvSpPr>
      <xdr:spPr>
        <a:xfrm>
          <a:off x="22199600" y="6932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96266</xdr:rowOff>
    </xdr:from>
    <xdr:to>
      <xdr:col>116</xdr:col>
      <xdr:colOff>114300</xdr:colOff>
      <xdr:row>41</xdr:row>
      <xdr:rowOff>26416</xdr:rowOff>
    </xdr:to>
    <xdr:sp macro="" textlink="">
      <xdr:nvSpPr>
        <xdr:cNvPr id="579" name="フローチャート: 判断 578"/>
        <xdr:cNvSpPr/>
      </xdr:nvSpPr>
      <xdr:spPr>
        <a:xfrm>
          <a:off x="22110700" y="695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100838</xdr:rowOff>
    </xdr:from>
    <xdr:to>
      <xdr:col>112</xdr:col>
      <xdr:colOff>38100</xdr:colOff>
      <xdr:row>41</xdr:row>
      <xdr:rowOff>30988</xdr:rowOff>
    </xdr:to>
    <xdr:sp macro="" textlink="">
      <xdr:nvSpPr>
        <xdr:cNvPr id="580" name="フローチャート: 判断 579"/>
        <xdr:cNvSpPr/>
      </xdr:nvSpPr>
      <xdr:spPr>
        <a:xfrm>
          <a:off x="21272500" y="695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98552</xdr:rowOff>
    </xdr:from>
    <xdr:to>
      <xdr:col>107</xdr:col>
      <xdr:colOff>101600</xdr:colOff>
      <xdr:row>41</xdr:row>
      <xdr:rowOff>28702</xdr:rowOff>
    </xdr:to>
    <xdr:sp macro="" textlink="">
      <xdr:nvSpPr>
        <xdr:cNvPr id="581" name="フローチャート: 判断 580"/>
        <xdr:cNvSpPr/>
      </xdr:nvSpPr>
      <xdr:spPr>
        <a:xfrm>
          <a:off x="203835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582" name="フローチャート: 判断 581"/>
        <xdr:cNvSpPr/>
      </xdr:nvSpPr>
      <xdr:spPr>
        <a:xfrm>
          <a:off x="194945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80264</xdr:rowOff>
    </xdr:from>
    <xdr:to>
      <xdr:col>98</xdr:col>
      <xdr:colOff>38100</xdr:colOff>
      <xdr:row>41</xdr:row>
      <xdr:rowOff>10414</xdr:rowOff>
    </xdr:to>
    <xdr:sp macro="" textlink="">
      <xdr:nvSpPr>
        <xdr:cNvPr id="583" name="フローチャート: 判断 582"/>
        <xdr:cNvSpPr/>
      </xdr:nvSpPr>
      <xdr:spPr>
        <a:xfrm>
          <a:off x="18605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89" name="楕円 588"/>
        <xdr:cNvSpPr/>
      </xdr:nvSpPr>
      <xdr:spPr>
        <a:xfrm>
          <a:off x="22110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18051</xdr:rowOff>
    </xdr:from>
    <xdr:ext cx="469744" cy="259045"/>
    <xdr:sp macro="" textlink="">
      <xdr:nvSpPr>
        <xdr:cNvPr id="590" name="【認定こども園・幼稚園・保育所】&#10;一人当たり面積該当値テキスト"/>
        <xdr:cNvSpPr txBox="1"/>
      </xdr:nvSpPr>
      <xdr:spPr>
        <a:xfrm>
          <a:off x="22199600" y="67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591" name="楕円 590"/>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153924</xdr:rowOff>
    </xdr:from>
    <xdr:to>
      <xdr:col>116</xdr:col>
      <xdr:colOff>63500</xdr:colOff>
      <xdr:row>39</xdr:row>
      <xdr:rowOff>156210</xdr:rowOff>
    </xdr:to>
    <xdr:cxnSp macro="">
      <xdr:nvCxnSpPr>
        <xdr:cNvPr id="592" name="直線コネクタ 591"/>
        <xdr:cNvCxnSpPr/>
      </xdr:nvCxnSpPr>
      <xdr:spPr>
        <a:xfrm flipV="1">
          <a:off x="21323300" y="684047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112268</xdr:rowOff>
    </xdr:from>
    <xdr:to>
      <xdr:col>107</xdr:col>
      <xdr:colOff>101600</xdr:colOff>
      <xdr:row>40</xdr:row>
      <xdr:rowOff>42418</xdr:rowOff>
    </xdr:to>
    <xdr:sp macro="" textlink="">
      <xdr:nvSpPr>
        <xdr:cNvPr id="593" name="楕円 592"/>
        <xdr:cNvSpPr/>
      </xdr:nvSpPr>
      <xdr:spPr>
        <a:xfrm>
          <a:off x="20383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163068</xdr:rowOff>
    </xdr:to>
    <xdr:cxnSp macro="">
      <xdr:nvCxnSpPr>
        <xdr:cNvPr id="594" name="直線コネクタ 593"/>
        <xdr:cNvCxnSpPr/>
      </xdr:nvCxnSpPr>
      <xdr:spPr>
        <a:xfrm flipV="1">
          <a:off x="20434300" y="68427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595" name="楕円 594"/>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163068</xdr:rowOff>
    </xdr:to>
    <xdr:cxnSp macro="">
      <xdr:nvCxnSpPr>
        <xdr:cNvPr id="596" name="直線コネクタ 595"/>
        <xdr:cNvCxnSpPr/>
      </xdr:nvCxnSpPr>
      <xdr:spPr>
        <a:xfrm>
          <a:off x="19545300" y="684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141986</xdr:rowOff>
    </xdr:from>
    <xdr:to>
      <xdr:col>98</xdr:col>
      <xdr:colOff>38100</xdr:colOff>
      <xdr:row>34</xdr:row>
      <xdr:rowOff>72136</xdr:rowOff>
    </xdr:to>
    <xdr:sp macro="" textlink="">
      <xdr:nvSpPr>
        <xdr:cNvPr id="597" name="楕円 596"/>
        <xdr:cNvSpPr/>
      </xdr:nvSpPr>
      <xdr:spPr>
        <a:xfrm>
          <a:off x="18605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21336</xdr:rowOff>
    </xdr:from>
    <xdr:to>
      <xdr:col>102</xdr:col>
      <xdr:colOff>114300</xdr:colOff>
      <xdr:row>39</xdr:row>
      <xdr:rowOff>160782</xdr:rowOff>
    </xdr:to>
    <xdr:cxnSp macro="">
      <xdr:nvCxnSpPr>
        <xdr:cNvPr id="598" name="直線コネクタ 597"/>
        <xdr:cNvCxnSpPr/>
      </xdr:nvCxnSpPr>
      <xdr:spPr>
        <a:xfrm>
          <a:off x="18656300" y="5850636"/>
          <a:ext cx="889000" cy="99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22115</xdr:rowOff>
    </xdr:from>
    <xdr:ext cx="469744" cy="259045"/>
    <xdr:sp macro="" textlink="">
      <xdr:nvSpPr>
        <xdr:cNvPr id="599" name="n_1aveValue【認定こども園・幼稚園・保育所】&#10;一人当たり面積"/>
        <xdr:cNvSpPr txBox="1"/>
      </xdr:nvSpPr>
      <xdr:spPr>
        <a:xfrm>
          <a:off x="210757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600" name="n_2aveValue【認定こども園・幼稚園・保育所】&#10;一人当たり面積"/>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601" name="n_3aveValue【認定こども園・幼稚園・保育所】&#10;一人当たり面積"/>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602" name="n_4aveValue【認定こども園・幼稚園・保育所】&#10;一人当たり面積"/>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52087</xdr:rowOff>
    </xdr:from>
    <xdr:ext cx="469744" cy="259045"/>
    <xdr:sp macro="" textlink="">
      <xdr:nvSpPr>
        <xdr:cNvPr id="603" name="n_1main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58945</xdr:rowOff>
    </xdr:from>
    <xdr:ext cx="469744" cy="259045"/>
    <xdr:sp macro="" textlink="">
      <xdr:nvSpPr>
        <xdr:cNvPr id="604" name="n_2mainValue【認定こども園・幼稚園・保育所】&#10;一人当たり面積"/>
        <xdr:cNvSpPr txBox="1"/>
      </xdr:nvSpPr>
      <xdr:spPr>
        <a:xfrm>
          <a:off x="2019942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605" name="n_3main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88663</xdr:rowOff>
    </xdr:from>
    <xdr:ext cx="469744" cy="259045"/>
    <xdr:sp macro="" textlink="">
      <xdr:nvSpPr>
        <xdr:cNvPr id="606" name="n_4mainValue【認定こども園・幼稚園・保育所】&#10;一人当たり面積"/>
        <xdr:cNvSpPr txBox="1"/>
      </xdr:nvSpPr>
      <xdr:spPr>
        <a:xfrm>
          <a:off x="18421427" y="55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8" name="直線コネクタ 617"/>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9" name="テキスト ボックス 618"/>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2" name="直線コネクタ 62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3" name="テキスト ボックス 62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7" name="直線コネクタ 626"/>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28"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29" name="直線コネクタ 628"/>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0"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1" name="直線コネクタ 630"/>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2"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3" name="フローチャート: 判断 632"/>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4" name="フローチャート: 判断 633"/>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5" name="フローチャート: 判断 634"/>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6" name="フローチャート: 判断 635"/>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7" name="フローチャート: 判断 636"/>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643" name="楕円 642"/>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644" name="【学校施設】&#10;有形固定資産減価償却率該当値テキスト"/>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645" name="楕円 644"/>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22860</xdr:rowOff>
    </xdr:to>
    <xdr:cxnSp macro="">
      <xdr:nvCxnSpPr>
        <xdr:cNvPr id="646" name="直線コネクタ 645"/>
        <xdr:cNvCxnSpPr/>
      </xdr:nvCxnSpPr>
      <xdr:spPr>
        <a:xfrm>
          <a:off x="15481300" y="101098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89218</xdr:rowOff>
    </xdr:from>
    <xdr:to>
      <xdr:col>76</xdr:col>
      <xdr:colOff>165100</xdr:colOff>
      <xdr:row>59</xdr:row>
      <xdr:rowOff>19368</xdr:rowOff>
    </xdr:to>
    <xdr:sp macro="" textlink="">
      <xdr:nvSpPr>
        <xdr:cNvPr id="647" name="楕円 646"/>
        <xdr:cNvSpPr/>
      </xdr:nvSpPr>
      <xdr:spPr>
        <a:xfrm>
          <a:off x="14541500" y="100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140018</xdr:rowOff>
    </xdr:from>
    <xdr:to>
      <xdr:col>81</xdr:col>
      <xdr:colOff>50800</xdr:colOff>
      <xdr:row>58</xdr:row>
      <xdr:rowOff>165735</xdr:rowOff>
    </xdr:to>
    <xdr:cxnSp macro="">
      <xdr:nvCxnSpPr>
        <xdr:cNvPr id="648" name="直線コネクタ 647"/>
        <xdr:cNvCxnSpPr/>
      </xdr:nvCxnSpPr>
      <xdr:spPr>
        <a:xfrm>
          <a:off x="14592300" y="10084118"/>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77788</xdr:rowOff>
    </xdr:from>
    <xdr:to>
      <xdr:col>72</xdr:col>
      <xdr:colOff>38100</xdr:colOff>
      <xdr:row>59</xdr:row>
      <xdr:rowOff>7938</xdr:rowOff>
    </xdr:to>
    <xdr:sp macro="" textlink="">
      <xdr:nvSpPr>
        <xdr:cNvPr id="649" name="楕円 648"/>
        <xdr:cNvSpPr/>
      </xdr:nvSpPr>
      <xdr:spPr>
        <a:xfrm>
          <a:off x="13652500" y="100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128588</xdr:rowOff>
    </xdr:from>
    <xdr:to>
      <xdr:col>76</xdr:col>
      <xdr:colOff>114300</xdr:colOff>
      <xdr:row>58</xdr:row>
      <xdr:rowOff>140018</xdr:rowOff>
    </xdr:to>
    <xdr:cxnSp macro="">
      <xdr:nvCxnSpPr>
        <xdr:cNvPr id="650" name="直線コネクタ 649"/>
        <xdr:cNvCxnSpPr/>
      </xdr:nvCxnSpPr>
      <xdr:spPr>
        <a:xfrm>
          <a:off x="13703300" y="1007268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34925</xdr:rowOff>
    </xdr:from>
    <xdr:to>
      <xdr:col>67</xdr:col>
      <xdr:colOff>101600</xdr:colOff>
      <xdr:row>56</xdr:row>
      <xdr:rowOff>136525</xdr:rowOff>
    </xdr:to>
    <xdr:sp macro="" textlink="">
      <xdr:nvSpPr>
        <xdr:cNvPr id="651" name="楕円 650"/>
        <xdr:cNvSpPr/>
      </xdr:nvSpPr>
      <xdr:spPr>
        <a:xfrm>
          <a:off x="12763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85725</xdr:rowOff>
    </xdr:from>
    <xdr:to>
      <xdr:col>71</xdr:col>
      <xdr:colOff>177800</xdr:colOff>
      <xdr:row>58</xdr:row>
      <xdr:rowOff>128588</xdr:rowOff>
    </xdr:to>
    <xdr:cxnSp macro="">
      <xdr:nvCxnSpPr>
        <xdr:cNvPr id="652" name="直線コネクタ 651"/>
        <xdr:cNvCxnSpPr/>
      </xdr:nvCxnSpPr>
      <xdr:spPr>
        <a:xfrm>
          <a:off x="12814300" y="9686925"/>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3"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4"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5"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6"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657" name="n_1mainValue【学校施設】&#10;有形固定資産減価償却率"/>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35895</xdr:rowOff>
    </xdr:from>
    <xdr:ext cx="405111" cy="259045"/>
    <xdr:sp macro="" textlink="">
      <xdr:nvSpPr>
        <xdr:cNvPr id="658" name="n_2mainValue【学校施設】&#10;有形固定資産減価償却率"/>
        <xdr:cNvSpPr txBox="1"/>
      </xdr:nvSpPr>
      <xdr:spPr>
        <a:xfrm>
          <a:off x="14389744" y="980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24465</xdr:rowOff>
    </xdr:from>
    <xdr:ext cx="405111" cy="259045"/>
    <xdr:sp macro="" textlink="">
      <xdr:nvSpPr>
        <xdr:cNvPr id="659" name="n_3mainValue【学校施設】&#10;有形固定資産減価償却率"/>
        <xdr:cNvSpPr txBox="1"/>
      </xdr:nvSpPr>
      <xdr:spPr>
        <a:xfrm>
          <a:off x="13500744" y="979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153052</xdr:rowOff>
    </xdr:from>
    <xdr:ext cx="405111" cy="259045"/>
    <xdr:sp macro="" textlink="">
      <xdr:nvSpPr>
        <xdr:cNvPr id="660" name="n_4mainValue【学校施設】&#10;有形固定資産減価償却率"/>
        <xdr:cNvSpPr txBox="1"/>
      </xdr:nvSpPr>
      <xdr:spPr>
        <a:xfrm>
          <a:off x="12611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62</xdr:row>
      <xdr:rowOff>107061</xdr:rowOff>
    </xdr:from>
    <xdr:to>
      <xdr:col>116</xdr:col>
      <xdr:colOff>62864</xdr:colOff>
      <xdr:row>64</xdr:row>
      <xdr:rowOff>103251</xdr:rowOff>
    </xdr:to>
    <xdr:cxnSp macro="">
      <xdr:nvCxnSpPr>
        <xdr:cNvPr id="685" name="直線コネクタ 684"/>
        <xdr:cNvCxnSpPr/>
      </xdr:nvCxnSpPr>
      <xdr:spPr>
        <a:xfrm flipV="1">
          <a:off x="22160864" y="10736961"/>
          <a:ext cx="0" cy="339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107078</xdr:rowOff>
    </xdr:from>
    <xdr:ext cx="469744" cy="259045"/>
    <xdr:sp macro="" textlink="">
      <xdr:nvSpPr>
        <xdr:cNvPr id="686" name="【学校施設】&#10;一人当たり面積最小値テキスト"/>
        <xdr:cNvSpPr txBox="1"/>
      </xdr:nvSpPr>
      <xdr:spPr>
        <a:xfrm>
          <a:off x="22199600" y="1107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103251</xdr:rowOff>
    </xdr:from>
    <xdr:to>
      <xdr:col>116</xdr:col>
      <xdr:colOff>152400</xdr:colOff>
      <xdr:row>64</xdr:row>
      <xdr:rowOff>103251</xdr:rowOff>
    </xdr:to>
    <xdr:cxnSp macro="">
      <xdr:nvCxnSpPr>
        <xdr:cNvPr id="687" name="直線コネクタ 686"/>
        <xdr:cNvCxnSpPr/>
      </xdr:nvCxnSpPr>
      <xdr:spPr>
        <a:xfrm>
          <a:off x="22072600" y="11076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53738</xdr:rowOff>
    </xdr:from>
    <xdr:ext cx="469744" cy="259045"/>
    <xdr:sp macro="" textlink="">
      <xdr:nvSpPr>
        <xdr:cNvPr id="688" name="【学校施設】&#10;一人当たり面積最大値テキスト"/>
        <xdr:cNvSpPr txBox="1"/>
      </xdr:nvSpPr>
      <xdr:spPr>
        <a:xfrm>
          <a:off x="22199600" y="105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107061</xdr:rowOff>
    </xdr:from>
    <xdr:to>
      <xdr:col>116</xdr:col>
      <xdr:colOff>152400</xdr:colOff>
      <xdr:row>62</xdr:row>
      <xdr:rowOff>107061</xdr:rowOff>
    </xdr:to>
    <xdr:cxnSp macro="">
      <xdr:nvCxnSpPr>
        <xdr:cNvPr id="689" name="直線コネクタ 688"/>
        <xdr:cNvCxnSpPr/>
      </xdr:nvCxnSpPr>
      <xdr:spPr>
        <a:xfrm>
          <a:off x="22072600" y="1073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51071</xdr:rowOff>
    </xdr:from>
    <xdr:ext cx="469744" cy="259045"/>
    <xdr:sp macro="" textlink="">
      <xdr:nvSpPr>
        <xdr:cNvPr id="690" name="【学校施設】&#10;一人当たり面積平均値テキスト"/>
        <xdr:cNvSpPr txBox="1"/>
      </xdr:nvSpPr>
      <xdr:spPr>
        <a:xfrm>
          <a:off x="22199600" y="10852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72644</xdr:rowOff>
    </xdr:from>
    <xdr:to>
      <xdr:col>116</xdr:col>
      <xdr:colOff>114300</xdr:colOff>
      <xdr:row>64</xdr:row>
      <xdr:rowOff>2794</xdr:rowOff>
    </xdr:to>
    <xdr:sp macro="" textlink="">
      <xdr:nvSpPr>
        <xdr:cNvPr id="691" name="フローチャート: 判断 690"/>
        <xdr:cNvSpPr/>
      </xdr:nvSpPr>
      <xdr:spPr>
        <a:xfrm>
          <a:off x="221107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76073</xdr:rowOff>
    </xdr:from>
    <xdr:to>
      <xdr:col>112</xdr:col>
      <xdr:colOff>38100</xdr:colOff>
      <xdr:row>64</xdr:row>
      <xdr:rowOff>6223</xdr:rowOff>
    </xdr:to>
    <xdr:sp macro="" textlink="">
      <xdr:nvSpPr>
        <xdr:cNvPr id="692" name="フローチャート: 判断 691"/>
        <xdr:cNvSpPr/>
      </xdr:nvSpPr>
      <xdr:spPr>
        <a:xfrm>
          <a:off x="21272500" y="1087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74930</xdr:rowOff>
    </xdr:from>
    <xdr:to>
      <xdr:col>107</xdr:col>
      <xdr:colOff>101600</xdr:colOff>
      <xdr:row>64</xdr:row>
      <xdr:rowOff>5080</xdr:rowOff>
    </xdr:to>
    <xdr:sp macro="" textlink="">
      <xdr:nvSpPr>
        <xdr:cNvPr id="693" name="フローチャート: 判断 692"/>
        <xdr:cNvSpPr/>
      </xdr:nvSpPr>
      <xdr:spPr>
        <a:xfrm>
          <a:off x="20383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78359</xdr:rowOff>
    </xdr:from>
    <xdr:to>
      <xdr:col>102</xdr:col>
      <xdr:colOff>165100</xdr:colOff>
      <xdr:row>64</xdr:row>
      <xdr:rowOff>8509</xdr:rowOff>
    </xdr:to>
    <xdr:sp macro="" textlink="">
      <xdr:nvSpPr>
        <xdr:cNvPr id="694" name="フローチャート: 判断 693"/>
        <xdr:cNvSpPr/>
      </xdr:nvSpPr>
      <xdr:spPr>
        <a:xfrm>
          <a:off x="19494500" y="1087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32639</xdr:rowOff>
    </xdr:from>
    <xdr:to>
      <xdr:col>98</xdr:col>
      <xdr:colOff>38100</xdr:colOff>
      <xdr:row>63</xdr:row>
      <xdr:rowOff>134239</xdr:rowOff>
    </xdr:to>
    <xdr:sp macro="" textlink="">
      <xdr:nvSpPr>
        <xdr:cNvPr id="695" name="フローチャート: 判断 694"/>
        <xdr:cNvSpPr/>
      </xdr:nvSpPr>
      <xdr:spPr>
        <a:xfrm>
          <a:off x="18605500" y="1083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28829</xdr:rowOff>
    </xdr:from>
    <xdr:to>
      <xdr:col>116</xdr:col>
      <xdr:colOff>114300</xdr:colOff>
      <xdr:row>63</xdr:row>
      <xdr:rowOff>130429</xdr:rowOff>
    </xdr:to>
    <xdr:sp macro="" textlink="">
      <xdr:nvSpPr>
        <xdr:cNvPr id="701" name="楕円 700"/>
        <xdr:cNvSpPr/>
      </xdr:nvSpPr>
      <xdr:spPr>
        <a:xfrm>
          <a:off x="22110700" y="108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51706</xdr:rowOff>
    </xdr:from>
    <xdr:ext cx="469744" cy="259045"/>
    <xdr:sp macro="" textlink="">
      <xdr:nvSpPr>
        <xdr:cNvPr id="702" name="【学校施設】&#10;一人当たり面積該当値テキスト"/>
        <xdr:cNvSpPr txBox="1"/>
      </xdr:nvSpPr>
      <xdr:spPr>
        <a:xfrm>
          <a:off x="22199600"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31496</xdr:rowOff>
    </xdr:from>
    <xdr:to>
      <xdr:col>112</xdr:col>
      <xdr:colOff>38100</xdr:colOff>
      <xdr:row>63</xdr:row>
      <xdr:rowOff>133096</xdr:rowOff>
    </xdr:to>
    <xdr:sp macro="" textlink="">
      <xdr:nvSpPr>
        <xdr:cNvPr id="703" name="楕円 702"/>
        <xdr:cNvSpPr/>
      </xdr:nvSpPr>
      <xdr:spPr>
        <a:xfrm>
          <a:off x="21272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79629</xdr:rowOff>
    </xdr:from>
    <xdr:to>
      <xdr:col>116</xdr:col>
      <xdr:colOff>63500</xdr:colOff>
      <xdr:row>63</xdr:row>
      <xdr:rowOff>82296</xdr:rowOff>
    </xdr:to>
    <xdr:cxnSp macro="">
      <xdr:nvCxnSpPr>
        <xdr:cNvPr id="704" name="直線コネクタ 703"/>
        <xdr:cNvCxnSpPr/>
      </xdr:nvCxnSpPr>
      <xdr:spPr>
        <a:xfrm flipV="1">
          <a:off x="21323300" y="1088097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33401</xdr:rowOff>
    </xdr:from>
    <xdr:to>
      <xdr:col>107</xdr:col>
      <xdr:colOff>101600</xdr:colOff>
      <xdr:row>63</xdr:row>
      <xdr:rowOff>135001</xdr:rowOff>
    </xdr:to>
    <xdr:sp macro="" textlink="">
      <xdr:nvSpPr>
        <xdr:cNvPr id="705" name="楕円 704"/>
        <xdr:cNvSpPr/>
      </xdr:nvSpPr>
      <xdr:spPr>
        <a:xfrm>
          <a:off x="203835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82296</xdr:rowOff>
    </xdr:from>
    <xdr:to>
      <xdr:col>111</xdr:col>
      <xdr:colOff>177800</xdr:colOff>
      <xdr:row>63</xdr:row>
      <xdr:rowOff>84201</xdr:rowOff>
    </xdr:to>
    <xdr:cxnSp macro="">
      <xdr:nvCxnSpPr>
        <xdr:cNvPr id="706" name="直線コネクタ 705"/>
        <xdr:cNvCxnSpPr/>
      </xdr:nvCxnSpPr>
      <xdr:spPr>
        <a:xfrm flipV="1">
          <a:off x="20434300" y="1088364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37592</xdr:rowOff>
    </xdr:from>
    <xdr:to>
      <xdr:col>102</xdr:col>
      <xdr:colOff>165100</xdr:colOff>
      <xdr:row>63</xdr:row>
      <xdr:rowOff>139192</xdr:rowOff>
    </xdr:to>
    <xdr:sp macro="" textlink="">
      <xdr:nvSpPr>
        <xdr:cNvPr id="707" name="楕円 706"/>
        <xdr:cNvSpPr/>
      </xdr:nvSpPr>
      <xdr:spPr>
        <a:xfrm>
          <a:off x="19494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84201</xdr:rowOff>
    </xdr:from>
    <xdr:to>
      <xdr:col>107</xdr:col>
      <xdr:colOff>50800</xdr:colOff>
      <xdr:row>63</xdr:row>
      <xdr:rowOff>88392</xdr:rowOff>
    </xdr:to>
    <xdr:cxnSp macro="">
      <xdr:nvCxnSpPr>
        <xdr:cNvPr id="708" name="直線コネクタ 707"/>
        <xdr:cNvCxnSpPr/>
      </xdr:nvCxnSpPr>
      <xdr:spPr>
        <a:xfrm flipV="1">
          <a:off x="19545300" y="1088555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60071</xdr:rowOff>
    </xdr:from>
    <xdr:to>
      <xdr:col>98</xdr:col>
      <xdr:colOff>38100</xdr:colOff>
      <xdr:row>56</xdr:row>
      <xdr:rowOff>161671</xdr:rowOff>
    </xdr:to>
    <xdr:sp macro="" textlink="">
      <xdr:nvSpPr>
        <xdr:cNvPr id="709" name="楕円 708"/>
        <xdr:cNvSpPr/>
      </xdr:nvSpPr>
      <xdr:spPr>
        <a:xfrm>
          <a:off x="18605500" y="96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110871</xdr:rowOff>
    </xdr:from>
    <xdr:to>
      <xdr:col>102</xdr:col>
      <xdr:colOff>114300</xdr:colOff>
      <xdr:row>63</xdr:row>
      <xdr:rowOff>88392</xdr:rowOff>
    </xdr:to>
    <xdr:cxnSp macro="">
      <xdr:nvCxnSpPr>
        <xdr:cNvPr id="710" name="直線コネクタ 709"/>
        <xdr:cNvCxnSpPr/>
      </xdr:nvCxnSpPr>
      <xdr:spPr>
        <a:xfrm>
          <a:off x="18656300" y="9712071"/>
          <a:ext cx="889000" cy="1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168800</xdr:rowOff>
    </xdr:from>
    <xdr:ext cx="469744" cy="259045"/>
    <xdr:sp macro="" textlink="">
      <xdr:nvSpPr>
        <xdr:cNvPr id="711" name="n_1aveValue【学校施設】&#10;一人当たり面積"/>
        <xdr:cNvSpPr txBox="1"/>
      </xdr:nvSpPr>
      <xdr:spPr>
        <a:xfrm>
          <a:off x="21075727" y="1097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12" name="n_2aveValue【学校施設】&#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171086</xdr:rowOff>
    </xdr:from>
    <xdr:ext cx="469744" cy="259045"/>
    <xdr:sp macro="" textlink="">
      <xdr:nvSpPr>
        <xdr:cNvPr id="713" name="n_3aveValue【学校施設】&#10;一人当たり面積"/>
        <xdr:cNvSpPr txBox="1"/>
      </xdr:nvSpPr>
      <xdr:spPr>
        <a:xfrm>
          <a:off x="19310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125366</xdr:rowOff>
    </xdr:from>
    <xdr:ext cx="469744" cy="259045"/>
    <xdr:sp macro="" textlink="">
      <xdr:nvSpPr>
        <xdr:cNvPr id="714" name="n_4aveValue【学校施設】&#10;一人当たり面積"/>
        <xdr:cNvSpPr txBox="1"/>
      </xdr:nvSpPr>
      <xdr:spPr>
        <a:xfrm>
          <a:off x="18421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149623</xdr:rowOff>
    </xdr:from>
    <xdr:ext cx="469744" cy="259045"/>
    <xdr:sp macro="" textlink="">
      <xdr:nvSpPr>
        <xdr:cNvPr id="715" name="n_1mainValue【学校施設】&#10;一人当たり面積"/>
        <xdr:cNvSpPr txBox="1"/>
      </xdr:nvSpPr>
      <xdr:spPr>
        <a:xfrm>
          <a:off x="21075727" y="106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151528</xdr:rowOff>
    </xdr:from>
    <xdr:ext cx="469744" cy="259045"/>
    <xdr:sp macro="" textlink="">
      <xdr:nvSpPr>
        <xdr:cNvPr id="716" name="n_2mainValue【学校施設】&#10;一人当たり面積"/>
        <xdr:cNvSpPr txBox="1"/>
      </xdr:nvSpPr>
      <xdr:spPr>
        <a:xfrm>
          <a:off x="20199427" y="106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155719</xdr:rowOff>
    </xdr:from>
    <xdr:ext cx="469744" cy="259045"/>
    <xdr:sp macro="" textlink="">
      <xdr:nvSpPr>
        <xdr:cNvPr id="717" name="n_3mainValue【学校施設】&#10;一人当たり面積"/>
        <xdr:cNvSpPr txBox="1"/>
      </xdr:nvSpPr>
      <xdr:spPr>
        <a:xfrm>
          <a:off x="19310427" y="106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6748</xdr:rowOff>
    </xdr:from>
    <xdr:ext cx="469744" cy="259045"/>
    <xdr:sp macro="" textlink="">
      <xdr:nvSpPr>
        <xdr:cNvPr id="718" name="n_4mainValue【学校施設】&#10;一人当たり面積"/>
        <xdr:cNvSpPr txBox="1"/>
      </xdr:nvSpPr>
      <xdr:spPr>
        <a:xfrm>
          <a:off x="18421427" y="943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4" name="直線コネクタ 743"/>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47"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48" name="直線コネクタ 747"/>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49"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0" name="フローチャート: 判断 749"/>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1" name="フローチャート: 判断 750"/>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2" name="フローチャート: 判断 751"/>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3" name="フローチャート: 判断 752"/>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4" name="フローチャート: 判断 753"/>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29755</xdr:rowOff>
    </xdr:from>
    <xdr:to>
      <xdr:col>85</xdr:col>
      <xdr:colOff>177800</xdr:colOff>
      <xdr:row>83</xdr:row>
      <xdr:rowOff>131355</xdr:rowOff>
    </xdr:to>
    <xdr:sp macro="" textlink="">
      <xdr:nvSpPr>
        <xdr:cNvPr id="760" name="楕円 759"/>
        <xdr:cNvSpPr/>
      </xdr:nvSpPr>
      <xdr:spPr>
        <a:xfrm>
          <a:off x="16268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8182</xdr:rowOff>
    </xdr:from>
    <xdr:ext cx="405111" cy="259045"/>
    <xdr:sp macro="" textlink="">
      <xdr:nvSpPr>
        <xdr:cNvPr id="761" name="【児童館】&#10;有形固定資産減価償却率該当値テキスト"/>
        <xdr:cNvSpPr txBox="1"/>
      </xdr:nvSpPr>
      <xdr:spPr>
        <a:xfrm>
          <a:off x="16357600"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60779</xdr:rowOff>
    </xdr:from>
    <xdr:to>
      <xdr:col>81</xdr:col>
      <xdr:colOff>101600</xdr:colOff>
      <xdr:row>83</xdr:row>
      <xdr:rowOff>162379</xdr:rowOff>
    </xdr:to>
    <xdr:sp macro="" textlink="">
      <xdr:nvSpPr>
        <xdr:cNvPr id="762" name="楕円 761"/>
        <xdr:cNvSpPr/>
      </xdr:nvSpPr>
      <xdr:spPr>
        <a:xfrm>
          <a:off x="15430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80555</xdr:rowOff>
    </xdr:from>
    <xdr:to>
      <xdr:col>85</xdr:col>
      <xdr:colOff>127000</xdr:colOff>
      <xdr:row>83</xdr:row>
      <xdr:rowOff>111579</xdr:rowOff>
    </xdr:to>
    <xdr:cxnSp macro="">
      <xdr:nvCxnSpPr>
        <xdr:cNvPr id="763" name="直線コネクタ 762"/>
        <xdr:cNvCxnSpPr/>
      </xdr:nvCxnSpPr>
      <xdr:spPr>
        <a:xfrm flipV="1">
          <a:off x="15481300" y="143109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764" name="楕円 763"/>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83</xdr:row>
      <xdr:rowOff>111579</xdr:rowOff>
    </xdr:to>
    <xdr:cxnSp macro="">
      <xdr:nvCxnSpPr>
        <xdr:cNvPr id="765" name="直線コネクタ 764"/>
        <xdr:cNvCxnSpPr/>
      </xdr:nvCxnSpPr>
      <xdr:spPr>
        <a:xfrm>
          <a:off x="14592300" y="1432070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3629</xdr:rowOff>
    </xdr:from>
    <xdr:to>
      <xdr:col>72</xdr:col>
      <xdr:colOff>38100</xdr:colOff>
      <xdr:row>83</xdr:row>
      <xdr:rowOff>105229</xdr:rowOff>
    </xdr:to>
    <xdr:sp macro="" textlink="">
      <xdr:nvSpPr>
        <xdr:cNvPr id="766" name="楕円 765"/>
        <xdr:cNvSpPr/>
      </xdr:nvSpPr>
      <xdr:spPr>
        <a:xfrm>
          <a:off x="13652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54429</xdr:rowOff>
    </xdr:from>
    <xdr:to>
      <xdr:col>76</xdr:col>
      <xdr:colOff>114300</xdr:colOff>
      <xdr:row>83</xdr:row>
      <xdr:rowOff>90351</xdr:rowOff>
    </xdr:to>
    <xdr:cxnSp macro="">
      <xdr:nvCxnSpPr>
        <xdr:cNvPr id="767" name="直線コネクタ 766"/>
        <xdr:cNvCxnSpPr/>
      </xdr:nvCxnSpPr>
      <xdr:spPr>
        <a:xfrm>
          <a:off x="13703300" y="142847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37919</xdr:rowOff>
    </xdr:from>
    <xdr:to>
      <xdr:col>67</xdr:col>
      <xdr:colOff>101600</xdr:colOff>
      <xdr:row>82</xdr:row>
      <xdr:rowOff>139519</xdr:rowOff>
    </xdr:to>
    <xdr:sp macro="" textlink="">
      <xdr:nvSpPr>
        <xdr:cNvPr id="768" name="楕円 767"/>
        <xdr:cNvSpPr/>
      </xdr:nvSpPr>
      <xdr:spPr>
        <a:xfrm>
          <a:off x="12763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88719</xdr:rowOff>
    </xdr:from>
    <xdr:to>
      <xdr:col>71</xdr:col>
      <xdr:colOff>177800</xdr:colOff>
      <xdr:row>83</xdr:row>
      <xdr:rowOff>54429</xdr:rowOff>
    </xdr:to>
    <xdr:cxnSp macro="">
      <xdr:nvCxnSpPr>
        <xdr:cNvPr id="769" name="直線コネクタ 768"/>
        <xdr:cNvCxnSpPr/>
      </xdr:nvCxnSpPr>
      <xdr:spPr>
        <a:xfrm>
          <a:off x="12814300" y="1414761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0"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1"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2"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773"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153506</xdr:rowOff>
    </xdr:from>
    <xdr:ext cx="405111" cy="259045"/>
    <xdr:sp macro="" textlink="">
      <xdr:nvSpPr>
        <xdr:cNvPr id="774" name="n_1mainValue【児童館】&#10;有形固定資産減価償却率"/>
        <xdr:cNvSpPr txBox="1"/>
      </xdr:nvSpPr>
      <xdr:spPr>
        <a:xfrm>
          <a:off x="15266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775" name="n_2mainValue【児童館】&#10;有形固定資産減価償却率"/>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96356</xdr:rowOff>
    </xdr:from>
    <xdr:ext cx="405111" cy="259045"/>
    <xdr:sp macro="" textlink="">
      <xdr:nvSpPr>
        <xdr:cNvPr id="776" name="n_3mainValue【児童館】&#10;有形固定資産減価償却率"/>
        <xdr:cNvSpPr txBox="1"/>
      </xdr:nvSpPr>
      <xdr:spPr>
        <a:xfrm>
          <a:off x="13500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156046</xdr:rowOff>
    </xdr:from>
    <xdr:ext cx="405111" cy="259045"/>
    <xdr:sp macro="" textlink="">
      <xdr:nvSpPr>
        <xdr:cNvPr id="777" name="n_4mainValue【児童館】&#10;有形固定資産減価償却率"/>
        <xdr:cNvSpPr txBox="1"/>
      </xdr:nvSpPr>
      <xdr:spPr>
        <a:xfrm>
          <a:off x="12611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99" name="直線コネクタ 798"/>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0"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1" name="直線コネクタ 800"/>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2"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3" name="直線コネクタ 802"/>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4"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5" name="フローチャート: 判断 804"/>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06" name="フローチャート: 判断 805"/>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7" name="フローチャート: 判断 80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08" name="フローチャート: 判断 807"/>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09" name="フローチャート: 判断 808"/>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5" name="楕円 814"/>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6"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7" name="楕円 816"/>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18" name="直線コネクタ 817"/>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9" name="楕円 818"/>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0" name="直線コネクタ 819"/>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1" name="楕円 820"/>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2" name="直線コネクタ 821"/>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23" name="楕円 822"/>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84</xdr:row>
      <xdr:rowOff>152400</xdr:rowOff>
    </xdr:to>
    <xdr:cxnSp macro="">
      <xdr:nvCxnSpPr>
        <xdr:cNvPr id="824" name="直線コネクタ 823"/>
        <xdr:cNvCxnSpPr/>
      </xdr:nvCxnSpPr>
      <xdr:spPr>
        <a:xfrm>
          <a:off x="18656300" y="14257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825"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6"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27"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28" name="n_4ave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2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0"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1"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32" name="n_4main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値を下回っているものの、公営住宅、児童館では、類似団体平均値を上回っている。類似団体平均値を大きく下回っているもののうち、認定こども園・幼稚園・保育所については、幼保連携型認定こども園の整備を進めているため資産が増加している。また、港湾・漁港については、香川県地震・津波対策海岸堤防等整備計画に基づき、施設の津波対策や長寿命化事業を実施しているため資産が増加している。</a:t>
          </a:r>
        </a:p>
        <a:p>
          <a:r>
            <a:rPr kumimoji="1" lang="ja-JP" altLang="en-US" sz="1300">
              <a:latin typeface="ＭＳ Ｐゴシック" panose="020B0600070205080204" pitchFamily="50" charset="-128"/>
              <a:ea typeface="ＭＳ Ｐゴシック" panose="020B0600070205080204" pitchFamily="50" charset="-128"/>
            </a:rPr>
            <a:t>　一方で、類似団体平均値を大きく上回っているもののうち、公営住宅については、耐用年数を超過しているものが多くあり、高松市市営住宅長寿命化計画に基づき、優先順位を付けて改修を行っているが、短期での大量な更新事業の実施は困難である。令和４年度から令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を計画期間とする第２期高松市市営住宅長寿命化計画においては、団地ごとに活用手法を判断し取り組んでいるところであるが、団地内には耐用年数を経過した入居者のいない棟も存在することから、さらなる有形固定資産減価償却率改善のため、建替事業の効率性やその後の管理・運営における効率などを考慮して、用途廃止や集約・統合を実施して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424,414
419,546
375.54
187,318,575
182,753,513
3,797,367
100,696,811
180,197,465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図書館】&#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97155</xdr:rowOff>
    </xdr:to>
    <xdr:cxnSp macro="">
      <xdr:nvCxnSpPr>
        <xdr:cNvPr id="76" name="直線コネクタ 75"/>
        <xdr:cNvCxnSpPr/>
      </xdr:nvCxnSpPr>
      <xdr:spPr>
        <a:xfrm>
          <a:off x="3797300" y="65798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64770</xdr:rowOff>
    </xdr:to>
    <xdr:cxnSp macro="">
      <xdr:nvCxnSpPr>
        <xdr:cNvPr id="78" name="直線コネクタ 77"/>
        <xdr:cNvCxnSpPr/>
      </xdr:nvCxnSpPr>
      <xdr:spPr>
        <a:xfrm>
          <a:off x="2908300" y="65474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122555</xdr:rowOff>
    </xdr:from>
    <xdr:to>
      <xdr:col>10</xdr:col>
      <xdr:colOff>165100</xdr:colOff>
      <xdr:row>38</xdr:row>
      <xdr:rowOff>52705</xdr:rowOff>
    </xdr:to>
    <xdr:sp macro="" textlink="">
      <xdr:nvSpPr>
        <xdr:cNvPr id="79" name="楕円 78"/>
        <xdr:cNvSpPr/>
      </xdr:nvSpPr>
      <xdr:spPr>
        <a:xfrm>
          <a:off x="196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xdr:rowOff>
    </xdr:from>
    <xdr:to>
      <xdr:col>15</xdr:col>
      <xdr:colOff>50800</xdr:colOff>
      <xdr:row>38</xdr:row>
      <xdr:rowOff>32385</xdr:rowOff>
    </xdr:to>
    <xdr:cxnSp macro="">
      <xdr:nvCxnSpPr>
        <xdr:cNvPr id="80" name="直線コネクタ 79"/>
        <xdr:cNvCxnSpPr/>
      </xdr:nvCxnSpPr>
      <xdr:spPr>
        <a:xfrm>
          <a:off x="2019300" y="6517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52070</xdr:rowOff>
    </xdr:from>
    <xdr:to>
      <xdr:col>6</xdr:col>
      <xdr:colOff>38100</xdr:colOff>
      <xdr:row>36</xdr:row>
      <xdr:rowOff>153670</xdr:rowOff>
    </xdr:to>
    <xdr:sp macro="" textlink="">
      <xdr:nvSpPr>
        <xdr:cNvPr id="81" name="楕円 80"/>
        <xdr:cNvSpPr/>
      </xdr:nvSpPr>
      <xdr:spPr>
        <a:xfrm>
          <a:off x="1079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38</xdr:row>
      <xdr:rowOff>1905</xdr:rowOff>
    </xdr:to>
    <xdr:cxnSp macro="">
      <xdr:nvCxnSpPr>
        <xdr:cNvPr id="82" name="直線コネクタ 81"/>
        <xdr:cNvCxnSpPr/>
      </xdr:nvCxnSpPr>
      <xdr:spPr>
        <a:xfrm>
          <a:off x="1130300" y="627507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7" name="n_1main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図書館】&#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9" name="n_3mainValue【図書館】&#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144797</xdr:rowOff>
    </xdr:from>
    <xdr:ext cx="405111" cy="259045"/>
    <xdr:sp macro="" textlink="">
      <xdr:nvSpPr>
        <xdr:cNvPr id="90" name="n_4mainValue【図書館】&#10;有形固定資産減価償却率"/>
        <xdr:cNvSpPr txBox="1"/>
      </xdr:nvSpPr>
      <xdr:spPr>
        <a:xfrm>
          <a:off x="92774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146050</xdr:rowOff>
    </xdr:from>
    <xdr:to>
      <xdr:col>54</xdr:col>
      <xdr:colOff>189865</xdr:colOff>
      <xdr:row>41</xdr:row>
      <xdr:rowOff>133350</xdr:rowOff>
    </xdr:to>
    <xdr:cxnSp macro="">
      <xdr:nvCxnSpPr>
        <xdr:cNvPr id="114" name="直線コネクタ 113"/>
        <xdr:cNvCxnSpPr/>
      </xdr:nvCxnSpPr>
      <xdr:spPr>
        <a:xfrm flipV="1">
          <a:off x="10476865" y="6489700"/>
          <a:ext cx="0" cy="673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5"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6" name="直線コネクタ 115"/>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92727</xdr:rowOff>
    </xdr:from>
    <xdr:ext cx="469744" cy="259045"/>
    <xdr:sp macro="" textlink="">
      <xdr:nvSpPr>
        <xdr:cNvPr id="117" name="【図書館】&#10;一人当たり面積最大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146050</xdr:rowOff>
    </xdr:from>
    <xdr:to>
      <xdr:col>55</xdr:col>
      <xdr:colOff>88900</xdr:colOff>
      <xdr:row>37</xdr:row>
      <xdr:rowOff>146050</xdr:rowOff>
    </xdr:to>
    <xdr:cxnSp macro="">
      <xdr:nvCxnSpPr>
        <xdr:cNvPr id="118" name="直線コネクタ 117"/>
        <xdr:cNvCxnSpPr/>
      </xdr:nvCxnSpPr>
      <xdr:spPr>
        <a:xfrm>
          <a:off x="10388600" y="648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149877</xdr:rowOff>
    </xdr:from>
    <xdr:ext cx="469744" cy="259045"/>
    <xdr:sp macro="" textlink="">
      <xdr:nvSpPr>
        <xdr:cNvPr id="119" name="【図書館】&#10;一人当たり面積平均値テキスト"/>
        <xdr:cNvSpPr txBox="1"/>
      </xdr:nvSpPr>
      <xdr:spPr>
        <a:xfrm>
          <a:off x="10515600" y="6836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0" name="フローチャート: 判断 119"/>
        <xdr:cNvSpPr/>
      </xdr:nvSpPr>
      <xdr:spPr>
        <a:xfrm>
          <a:off x="104267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2" name="フローチャート: 判断 121"/>
        <xdr:cNvSpPr/>
      </xdr:nvSpPr>
      <xdr:spPr>
        <a:xfrm>
          <a:off x="8699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23" name="フローチャート: 判断 122"/>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0" name="楕円 129"/>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137177</xdr:rowOff>
    </xdr:from>
    <xdr:ext cx="469744" cy="259045"/>
    <xdr:sp macro="" textlink="">
      <xdr:nvSpPr>
        <xdr:cNvPr id="131" name="【図書館】&#10;一人当たり面積該当値テキスト"/>
        <xdr:cNvSpPr txBox="1"/>
      </xdr:nvSpPr>
      <xdr:spPr>
        <a:xfrm>
          <a:off x="10515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2" name="楕円 131"/>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3" name="直線コネクタ 132"/>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4" name="楕円 133"/>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135" name="直線コネクタ 134"/>
        <xdr:cNvCxnSpPr/>
      </xdr:nvCxnSpPr>
      <xdr:spPr>
        <a:xfrm>
          <a:off x="8750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6" name="楕円 135"/>
        <xdr:cNvSpPr/>
      </xdr:nvSpPr>
      <xdr:spPr>
        <a:xfrm>
          <a:off x="781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38</xdr:row>
      <xdr:rowOff>165100</xdr:rowOff>
    </xdr:to>
    <xdr:cxnSp macro="">
      <xdr:nvCxnSpPr>
        <xdr:cNvPr id="137" name="直線コネクタ 136"/>
        <xdr:cNvCxnSpPr/>
      </xdr:nvCxnSpPr>
      <xdr:spPr>
        <a:xfrm>
          <a:off x="7861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69850</xdr:rowOff>
    </xdr:from>
    <xdr:to>
      <xdr:col>36</xdr:col>
      <xdr:colOff>165100</xdr:colOff>
      <xdr:row>34</xdr:row>
      <xdr:rowOff>0</xdr:rowOff>
    </xdr:to>
    <xdr:sp macro="" textlink="">
      <xdr:nvSpPr>
        <xdr:cNvPr id="138" name="楕円 137"/>
        <xdr:cNvSpPr/>
      </xdr:nvSpPr>
      <xdr:spPr>
        <a:xfrm>
          <a:off x="6921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120650</xdr:rowOff>
    </xdr:from>
    <xdr:to>
      <xdr:col>41</xdr:col>
      <xdr:colOff>50800</xdr:colOff>
      <xdr:row>38</xdr:row>
      <xdr:rowOff>165100</xdr:rowOff>
    </xdr:to>
    <xdr:cxnSp macro="">
      <xdr:nvCxnSpPr>
        <xdr:cNvPr id="139" name="直線コネクタ 138"/>
        <xdr:cNvCxnSpPr/>
      </xdr:nvCxnSpPr>
      <xdr:spPr>
        <a:xfrm>
          <a:off x="6972300" y="577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1" name="n_2ave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2" name="n_3ave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60977</xdr:rowOff>
    </xdr:from>
    <xdr:ext cx="469744" cy="259045"/>
    <xdr:sp macro="" textlink="">
      <xdr:nvSpPr>
        <xdr:cNvPr id="144"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5" name="n_2main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46" name="n_3main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16527</xdr:rowOff>
    </xdr:from>
    <xdr:ext cx="469744" cy="259045"/>
    <xdr:sp macro="" textlink="">
      <xdr:nvSpPr>
        <xdr:cNvPr id="147" name="n_4mainValue【図書館】&#10;一人当たり面積"/>
        <xdr:cNvSpPr txBox="1"/>
      </xdr:nvSpPr>
      <xdr:spPr>
        <a:xfrm>
          <a:off x="673742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2" name="直線コネクタ 171"/>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3"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4" name="直線コネクタ 17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7"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8" name="フローチャート: 判断 177"/>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9" name="フローチャート: 判断 178"/>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80" name="フローチャート: 判断 179"/>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1" name="フローチャート: 判断 180"/>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2" name="フローチャート: 判断 181"/>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8" name="楕円 187"/>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9" name="【体育館・プー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190" name="楕円 189"/>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68580</xdr:rowOff>
    </xdr:to>
    <xdr:cxnSp macro="">
      <xdr:nvCxnSpPr>
        <xdr:cNvPr id="191" name="直線コネクタ 190"/>
        <xdr:cNvCxnSpPr/>
      </xdr:nvCxnSpPr>
      <xdr:spPr>
        <a:xfrm>
          <a:off x="3797300" y="99860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137795</xdr:rowOff>
    </xdr:from>
    <xdr:to>
      <xdr:col>15</xdr:col>
      <xdr:colOff>101600</xdr:colOff>
      <xdr:row>58</xdr:row>
      <xdr:rowOff>67945</xdr:rowOff>
    </xdr:to>
    <xdr:sp macro="" textlink="">
      <xdr:nvSpPr>
        <xdr:cNvPr id="192" name="楕円 191"/>
        <xdr:cNvSpPr/>
      </xdr:nvSpPr>
      <xdr:spPr>
        <a:xfrm>
          <a:off x="2857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17145</xdr:rowOff>
    </xdr:from>
    <xdr:to>
      <xdr:col>19</xdr:col>
      <xdr:colOff>177800</xdr:colOff>
      <xdr:row>58</xdr:row>
      <xdr:rowOff>41910</xdr:rowOff>
    </xdr:to>
    <xdr:cxnSp macro="">
      <xdr:nvCxnSpPr>
        <xdr:cNvPr id="193" name="直線コネクタ 192"/>
        <xdr:cNvCxnSpPr/>
      </xdr:nvCxnSpPr>
      <xdr:spPr>
        <a:xfrm>
          <a:off x="2908300" y="9961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101600</xdr:rowOff>
    </xdr:from>
    <xdr:to>
      <xdr:col>10</xdr:col>
      <xdr:colOff>165100</xdr:colOff>
      <xdr:row>58</xdr:row>
      <xdr:rowOff>31750</xdr:rowOff>
    </xdr:to>
    <xdr:sp macro="" textlink="">
      <xdr:nvSpPr>
        <xdr:cNvPr id="194" name="楕円 193"/>
        <xdr:cNvSpPr/>
      </xdr:nvSpPr>
      <xdr:spPr>
        <a:xfrm>
          <a:off x="1968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152400</xdr:rowOff>
    </xdr:from>
    <xdr:to>
      <xdr:col>15</xdr:col>
      <xdr:colOff>50800</xdr:colOff>
      <xdr:row>58</xdr:row>
      <xdr:rowOff>17145</xdr:rowOff>
    </xdr:to>
    <xdr:cxnSp macro="">
      <xdr:nvCxnSpPr>
        <xdr:cNvPr id="195" name="直線コネクタ 194"/>
        <xdr:cNvCxnSpPr/>
      </xdr:nvCxnSpPr>
      <xdr:spPr>
        <a:xfrm>
          <a:off x="2019300" y="9925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135890</xdr:rowOff>
    </xdr:from>
    <xdr:to>
      <xdr:col>6</xdr:col>
      <xdr:colOff>38100</xdr:colOff>
      <xdr:row>57</xdr:row>
      <xdr:rowOff>66040</xdr:rowOff>
    </xdr:to>
    <xdr:sp macro="" textlink="">
      <xdr:nvSpPr>
        <xdr:cNvPr id="196" name="楕円 195"/>
        <xdr:cNvSpPr/>
      </xdr:nvSpPr>
      <xdr:spPr>
        <a:xfrm>
          <a:off x="107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xdr:rowOff>
    </xdr:from>
    <xdr:to>
      <xdr:col>10</xdr:col>
      <xdr:colOff>114300</xdr:colOff>
      <xdr:row>57</xdr:row>
      <xdr:rowOff>152400</xdr:rowOff>
    </xdr:to>
    <xdr:cxnSp macro="">
      <xdr:nvCxnSpPr>
        <xdr:cNvPr id="197" name="直線コネクタ 196"/>
        <xdr:cNvCxnSpPr/>
      </xdr:nvCxnSpPr>
      <xdr:spPr>
        <a:xfrm>
          <a:off x="1130300" y="97878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8"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9"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200"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201" name="n_4aveValue【体育館・プール】&#10;有形固定資産減価償却率"/>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109237</xdr:rowOff>
    </xdr:from>
    <xdr:ext cx="405111" cy="259045"/>
    <xdr:sp macro="" textlink="">
      <xdr:nvSpPr>
        <xdr:cNvPr id="202" name="n_1mainValue【体育館・プール】&#10;有形固定資産減価償却率"/>
        <xdr:cNvSpPr txBox="1"/>
      </xdr:nvSpPr>
      <xdr:spPr>
        <a:xfrm>
          <a:off x="3582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84472</xdr:rowOff>
    </xdr:from>
    <xdr:ext cx="405111" cy="259045"/>
    <xdr:sp macro="" textlink="">
      <xdr:nvSpPr>
        <xdr:cNvPr id="203" name="n_2mainValue【体育館・プール】&#10;有形固定資産減価償却率"/>
        <xdr:cNvSpPr txBox="1"/>
      </xdr:nvSpPr>
      <xdr:spPr>
        <a:xfrm>
          <a:off x="2705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48277</xdr:rowOff>
    </xdr:from>
    <xdr:ext cx="405111" cy="259045"/>
    <xdr:sp macro="" textlink="">
      <xdr:nvSpPr>
        <xdr:cNvPr id="204" name="n_3mainValue【体育館・プール】&#10;有形固定資産減価償却率"/>
        <xdr:cNvSpPr txBox="1"/>
      </xdr:nvSpPr>
      <xdr:spPr>
        <a:xfrm>
          <a:off x="1816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82567</xdr:rowOff>
    </xdr:from>
    <xdr:ext cx="405111" cy="259045"/>
    <xdr:sp macro="" textlink="">
      <xdr:nvSpPr>
        <xdr:cNvPr id="205" name="n_4mainValue【体育館・プール】&#10;有形固定資産減価償却率"/>
        <xdr:cNvSpPr txBox="1"/>
      </xdr:nvSpPr>
      <xdr:spPr>
        <a:xfrm>
          <a:off x="927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72390</xdr:rowOff>
    </xdr:from>
    <xdr:to>
      <xdr:col>54</xdr:col>
      <xdr:colOff>189865</xdr:colOff>
      <xdr:row>64</xdr:row>
      <xdr:rowOff>68580</xdr:rowOff>
    </xdr:to>
    <xdr:cxnSp macro="">
      <xdr:nvCxnSpPr>
        <xdr:cNvPr id="229" name="直線コネクタ 228"/>
        <xdr:cNvCxnSpPr/>
      </xdr:nvCxnSpPr>
      <xdr:spPr>
        <a:xfrm flipV="1">
          <a:off x="10476865" y="10359390"/>
          <a:ext cx="0" cy="68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72407</xdr:rowOff>
    </xdr:from>
    <xdr:ext cx="469744" cy="259045"/>
    <xdr:sp macro="" textlink="">
      <xdr:nvSpPr>
        <xdr:cNvPr id="230" name="【体育館・プール】&#10;一人当たり面積最小値テキスト"/>
        <xdr:cNvSpPr txBox="1"/>
      </xdr:nvSpPr>
      <xdr:spPr>
        <a:xfrm>
          <a:off x="10515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68580</xdr:rowOff>
    </xdr:from>
    <xdr:to>
      <xdr:col>55</xdr:col>
      <xdr:colOff>88900</xdr:colOff>
      <xdr:row>64</xdr:row>
      <xdr:rowOff>68580</xdr:rowOff>
    </xdr:to>
    <xdr:cxnSp macro="">
      <xdr:nvCxnSpPr>
        <xdr:cNvPr id="231" name="直線コネクタ 230"/>
        <xdr:cNvCxnSpPr/>
      </xdr:nvCxnSpPr>
      <xdr:spPr>
        <a:xfrm>
          <a:off x="10388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19067</xdr:rowOff>
    </xdr:from>
    <xdr:ext cx="469744" cy="259045"/>
    <xdr:sp macro="" textlink="">
      <xdr:nvSpPr>
        <xdr:cNvPr id="232" name="【体育館・プール】&#10;一人当たり面積最大値テキスト"/>
        <xdr:cNvSpPr txBox="1"/>
      </xdr:nvSpPr>
      <xdr:spPr>
        <a:xfrm>
          <a:off x="10515600" y="1013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72390</xdr:rowOff>
    </xdr:from>
    <xdr:to>
      <xdr:col>55</xdr:col>
      <xdr:colOff>88900</xdr:colOff>
      <xdr:row>60</xdr:row>
      <xdr:rowOff>72390</xdr:rowOff>
    </xdr:to>
    <xdr:cxnSp macro="">
      <xdr:nvCxnSpPr>
        <xdr:cNvPr id="233" name="直線コネクタ 232"/>
        <xdr:cNvCxnSpPr/>
      </xdr:nvCxnSpPr>
      <xdr:spPr>
        <a:xfrm>
          <a:off x="10388600" y="103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29227</xdr:rowOff>
    </xdr:from>
    <xdr:ext cx="469744" cy="259045"/>
    <xdr:sp macro="" textlink="">
      <xdr:nvSpPr>
        <xdr:cNvPr id="234" name="【体育館・プール】&#10;一人当たり面積平均値テキスト"/>
        <xdr:cNvSpPr txBox="1"/>
      </xdr:nvSpPr>
      <xdr:spPr>
        <a:xfrm>
          <a:off x="10515600" y="10830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50800</xdr:rowOff>
    </xdr:from>
    <xdr:to>
      <xdr:col>55</xdr:col>
      <xdr:colOff>50800</xdr:colOff>
      <xdr:row>63</xdr:row>
      <xdr:rowOff>152400</xdr:rowOff>
    </xdr:to>
    <xdr:sp macro="" textlink="">
      <xdr:nvSpPr>
        <xdr:cNvPr id="235" name="フローチャート: 判断 234"/>
        <xdr:cNvSpPr/>
      </xdr:nvSpPr>
      <xdr:spPr>
        <a:xfrm>
          <a:off x="10426700" y="1085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53340</xdr:rowOff>
    </xdr:from>
    <xdr:to>
      <xdr:col>50</xdr:col>
      <xdr:colOff>165100</xdr:colOff>
      <xdr:row>63</xdr:row>
      <xdr:rowOff>154940</xdr:rowOff>
    </xdr:to>
    <xdr:sp macro="" textlink="">
      <xdr:nvSpPr>
        <xdr:cNvPr id="236" name="フローチャート: 判断 235"/>
        <xdr:cNvSpPr/>
      </xdr:nvSpPr>
      <xdr:spPr>
        <a:xfrm>
          <a:off x="95885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54610</xdr:rowOff>
    </xdr:from>
    <xdr:to>
      <xdr:col>46</xdr:col>
      <xdr:colOff>38100</xdr:colOff>
      <xdr:row>63</xdr:row>
      <xdr:rowOff>156210</xdr:rowOff>
    </xdr:to>
    <xdr:sp macro="" textlink="">
      <xdr:nvSpPr>
        <xdr:cNvPr id="237" name="フローチャート: 判断 236"/>
        <xdr:cNvSpPr/>
      </xdr:nvSpPr>
      <xdr:spPr>
        <a:xfrm>
          <a:off x="8699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54610</xdr:rowOff>
    </xdr:from>
    <xdr:to>
      <xdr:col>41</xdr:col>
      <xdr:colOff>101600</xdr:colOff>
      <xdr:row>63</xdr:row>
      <xdr:rowOff>156210</xdr:rowOff>
    </xdr:to>
    <xdr:sp macro="" textlink="">
      <xdr:nvSpPr>
        <xdr:cNvPr id="238" name="フローチャート: 判断 237"/>
        <xdr:cNvSpPr/>
      </xdr:nvSpPr>
      <xdr:spPr>
        <a:xfrm>
          <a:off x="7810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29210</xdr:rowOff>
    </xdr:from>
    <xdr:to>
      <xdr:col>36</xdr:col>
      <xdr:colOff>165100</xdr:colOff>
      <xdr:row>63</xdr:row>
      <xdr:rowOff>130810</xdr:rowOff>
    </xdr:to>
    <xdr:sp macro="" textlink="">
      <xdr:nvSpPr>
        <xdr:cNvPr id="239" name="フローチャート: 判断 238"/>
        <xdr:cNvSpPr/>
      </xdr:nvSpPr>
      <xdr:spPr>
        <a:xfrm>
          <a:off x="6921500" y="1083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140970</xdr:rowOff>
    </xdr:from>
    <xdr:to>
      <xdr:col>55</xdr:col>
      <xdr:colOff>50800</xdr:colOff>
      <xdr:row>63</xdr:row>
      <xdr:rowOff>71120</xdr:rowOff>
    </xdr:to>
    <xdr:sp macro="" textlink="">
      <xdr:nvSpPr>
        <xdr:cNvPr id="245" name="楕円 244"/>
        <xdr:cNvSpPr/>
      </xdr:nvSpPr>
      <xdr:spPr>
        <a:xfrm>
          <a:off x="104267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46" name="【体育館・プール】&#10;一人当たり面積該当値テキスト"/>
        <xdr:cNvSpPr txBox="1"/>
      </xdr:nvSpPr>
      <xdr:spPr>
        <a:xfrm>
          <a:off x="10515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142240</xdr:rowOff>
    </xdr:from>
    <xdr:to>
      <xdr:col>50</xdr:col>
      <xdr:colOff>165100</xdr:colOff>
      <xdr:row>63</xdr:row>
      <xdr:rowOff>72390</xdr:rowOff>
    </xdr:to>
    <xdr:sp macro="" textlink="">
      <xdr:nvSpPr>
        <xdr:cNvPr id="247" name="楕円 246"/>
        <xdr:cNvSpPr/>
      </xdr:nvSpPr>
      <xdr:spPr>
        <a:xfrm>
          <a:off x="9588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20320</xdr:rowOff>
    </xdr:from>
    <xdr:to>
      <xdr:col>55</xdr:col>
      <xdr:colOff>0</xdr:colOff>
      <xdr:row>63</xdr:row>
      <xdr:rowOff>21590</xdr:rowOff>
    </xdr:to>
    <xdr:cxnSp macro="">
      <xdr:nvCxnSpPr>
        <xdr:cNvPr id="248" name="直線コネクタ 247"/>
        <xdr:cNvCxnSpPr/>
      </xdr:nvCxnSpPr>
      <xdr:spPr>
        <a:xfrm flipV="1">
          <a:off x="9639300" y="108216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142240</xdr:rowOff>
    </xdr:from>
    <xdr:to>
      <xdr:col>46</xdr:col>
      <xdr:colOff>38100</xdr:colOff>
      <xdr:row>63</xdr:row>
      <xdr:rowOff>72390</xdr:rowOff>
    </xdr:to>
    <xdr:sp macro="" textlink="">
      <xdr:nvSpPr>
        <xdr:cNvPr id="249" name="楕円 248"/>
        <xdr:cNvSpPr/>
      </xdr:nvSpPr>
      <xdr:spPr>
        <a:xfrm>
          <a:off x="8699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21590</xdr:rowOff>
    </xdr:from>
    <xdr:to>
      <xdr:col>50</xdr:col>
      <xdr:colOff>114300</xdr:colOff>
      <xdr:row>63</xdr:row>
      <xdr:rowOff>21590</xdr:rowOff>
    </xdr:to>
    <xdr:cxnSp macro="">
      <xdr:nvCxnSpPr>
        <xdr:cNvPr id="250" name="直線コネクタ 249"/>
        <xdr:cNvCxnSpPr/>
      </xdr:nvCxnSpPr>
      <xdr:spPr>
        <a:xfrm>
          <a:off x="8750300" y="1082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51" name="楕円 250"/>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21590</xdr:rowOff>
    </xdr:from>
    <xdr:to>
      <xdr:col>45</xdr:col>
      <xdr:colOff>177800</xdr:colOff>
      <xdr:row>63</xdr:row>
      <xdr:rowOff>22860</xdr:rowOff>
    </xdr:to>
    <xdr:cxnSp macro="">
      <xdr:nvCxnSpPr>
        <xdr:cNvPr id="252" name="直線コネクタ 251"/>
        <xdr:cNvCxnSpPr/>
      </xdr:nvCxnSpPr>
      <xdr:spPr>
        <a:xfrm flipV="1">
          <a:off x="7861300" y="10822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53340</xdr:rowOff>
    </xdr:from>
    <xdr:to>
      <xdr:col>36</xdr:col>
      <xdr:colOff>165100</xdr:colOff>
      <xdr:row>56</xdr:row>
      <xdr:rowOff>154940</xdr:rowOff>
    </xdr:to>
    <xdr:sp macro="" textlink="">
      <xdr:nvSpPr>
        <xdr:cNvPr id="253" name="楕円 252"/>
        <xdr:cNvSpPr/>
      </xdr:nvSpPr>
      <xdr:spPr>
        <a:xfrm>
          <a:off x="6921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104140</xdr:rowOff>
    </xdr:from>
    <xdr:to>
      <xdr:col>41</xdr:col>
      <xdr:colOff>50800</xdr:colOff>
      <xdr:row>63</xdr:row>
      <xdr:rowOff>22860</xdr:rowOff>
    </xdr:to>
    <xdr:cxnSp macro="">
      <xdr:nvCxnSpPr>
        <xdr:cNvPr id="254" name="直線コネクタ 253"/>
        <xdr:cNvCxnSpPr/>
      </xdr:nvCxnSpPr>
      <xdr:spPr>
        <a:xfrm>
          <a:off x="6972300" y="9705340"/>
          <a:ext cx="889000" cy="11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146067</xdr:rowOff>
    </xdr:from>
    <xdr:ext cx="469744" cy="259045"/>
    <xdr:sp macro="" textlink="">
      <xdr:nvSpPr>
        <xdr:cNvPr id="255" name="n_1aveValue【体育館・プール】&#10;一人当たり面積"/>
        <xdr:cNvSpPr txBox="1"/>
      </xdr:nvSpPr>
      <xdr:spPr>
        <a:xfrm>
          <a:off x="9391727" y="1094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147337</xdr:rowOff>
    </xdr:from>
    <xdr:ext cx="469744" cy="259045"/>
    <xdr:sp macro="" textlink="">
      <xdr:nvSpPr>
        <xdr:cNvPr id="256" name="n_2aveValue【体育館・プール】&#10;一人当たり面積"/>
        <xdr:cNvSpPr txBox="1"/>
      </xdr:nvSpPr>
      <xdr:spPr>
        <a:xfrm>
          <a:off x="85154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147337</xdr:rowOff>
    </xdr:from>
    <xdr:ext cx="469744" cy="259045"/>
    <xdr:sp macro="" textlink="">
      <xdr:nvSpPr>
        <xdr:cNvPr id="257" name="n_3aveValue【体育館・プール】&#10;一人当たり面積"/>
        <xdr:cNvSpPr txBox="1"/>
      </xdr:nvSpPr>
      <xdr:spPr>
        <a:xfrm>
          <a:off x="76264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121937</xdr:rowOff>
    </xdr:from>
    <xdr:ext cx="469744" cy="259045"/>
    <xdr:sp macro="" textlink="">
      <xdr:nvSpPr>
        <xdr:cNvPr id="258" name="n_4aveValue【体育館・プール】&#10;一人当たり面積"/>
        <xdr:cNvSpPr txBox="1"/>
      </xdr:nvSpPr>
      <xdr:spPr>
        <a:xfrm>
          <a:off x="6737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88917</xdr:rowOff>
    </xdr:from>
    <xdr:ext cx="469744" cy="259045"/>
    <xdr:sp macro="" textlink="">
      <xdr:nvSpPr>
        <xdr:cNvPr id="259" name="n_1mainValue【体育館・プール】&#10;一人当たり面積"/>
        <xdr:cNvSpPr txBox="1"/>
      </xdr:nvSpPr>
      <xdr:spPr>
        <a:xfrm>
          <a:off x="9391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88917</xdr:rowOff>
    </xdr:from>
    <xdr:ext cx="469744" cy="259045"/>
    <xdr:sp macro="" textlink="">
      <xdr:nvSpPr>
        <xdr:cNvPr id="260" name="n_2mainValue【体育館・プール】&#10;一人当たり面積"/>
        <xdr:cNvSpPr txBox="1"/>
      </xdr:nvSpPr>
      <xdr:spPr>
        <a:xfrm>
          <a:off x="85154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90187</xdr:rowOff>
    </xdr:from>
    <xdr:ext cx="469744" cy="259045"/>
    <xdr:sp macro="" textlink="">
      <xdr:nvSpPr>
        <xdr:cNvPr id="261" name="n_3mainValue【体育館・プール】&#10;一人当たり面積"/>
        <xdr:cNvSpPr txBox="1"/>
      </xdr:nvSpPr>
      <xdr:spPr>
        <a:xfrm>
          <a:off x="7626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17</xdr:rowOff>
    </xdr:from>
    <xdr:ext cx="469744" cy="259045"/>
    <xdr:sp macro="" textlink="">
      <xdr:nvSpPr>
        <xdr:cNvPr id="262" name="n_4mainValue【体育館・プール】&#10;一人当たり面積"/>
        <xdr:cNvSpPr txBox="1"/>
      </xdr:nvSpPr>
      <xdr:spPr>
        <a:xfrm>
          <a:off x="6737427"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5" name="直線コネクタ 284"/>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6"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7" name="直線コネクタ 286"/>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8"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9" name="直線コネクタ 288"/>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90"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91" name="フローチャート: 判断 290"/>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92" name="フローチャート: 判断 291"/>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93" name="フローチャート: 判断 292"/>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4" name="フローチャート: 判断 293"/>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5" name="フローチャート: 判断 294"/>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62737</xdr:rowOff>
    </xdr:from>
    <xdr:to>
      <xdr:col>24</xdr:col>
      <xdr:colOff>114300</xdr:colOff>
      <xdr:row>80</xdr:row>
      <xdr:rowOff>164337</xdr:rowOff>
    </xdr:to>
    <xdr:sp macro="" textlink="">
      <xdr:nvSpPr>
        <xdr:cNvPr id="301" name="楕円 300"/>
        <xdr:cNvSpPr/>
      </xdr:nvSpPr>
      <xdr:spPr>
        <a:xfrm>
          <a:off x="4584700"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41164</xdr:rowOff>
    </xdr:from>
    <xdr:ext cx="405111" cy="259045"/>
    <xdr:sp macro="" textlink="">
      <xdr:nvSpPr>
        <xdr:cNvPr id="302" name="【福祉施設】&#10;有形固定資産減価償却率該当値テキスト"/>
        <xdr:cNvSpPr txBox="1"/>
      </xdr:nvSpPr>
      <xdr:spPr>
        <a:xfrm>
          <a:off x="4673600"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xdr:rowOff>
    </xdr:from>
    <xdr:to>
      <xdr:col>20</xdr:col>
      <xdr:colOff>38100</xdr:colOff>
      <xdr:row>80</xdr:row>
      <xdr:rowOff>114046</xdr:rowOff>
    </xdr:to>
    <xdr:sp macro="" textlink="">
      <xdr:nvSpPr>
        <xdr:cNvPr id="303" name="楕円 302"/>
        <xdr:cNvSpPr/>
      </xdr:nvSpPr>
      <xdr:spPr>
        <a:xfrm>
          <a:off x="3746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63246</xdr:rowOff>
    </xdr:from>
    <xdr:to>
      <xdr:col>24</xdr:col>
      <xdr:colOff>63500</xdr:colOff>
      <xdr:row>80</xdr:row>
      <xdr:rowOff>113537</xdr:rowOff>
    </xdr:to>
    <xdr:cxnSp macro="">
      <xdr:nvCxnSpPr>
        <xdr:cNvPr id="304" name="直線コネクタ 303"/>
        <xdr:cNvCxnSpPr/>
      </xdr:nvCxnSpPr>
      <xdr:spPr>
        <a:xfrm>
          <a:off x="3797300" y="1377924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138176</xdr:rowOff>
    </xdr:from>
    <xdr:to>
      <xdr:col>15</xdr:col>
      <xdr:colOff>101600</xdr:colOff>
      <xdr:row>80</xdr:row>
      <xdr:rowOff>68326</xdr:rowOff>
    </xdr:to>
    <xdr:sp macro="" textlink="">
      <xdr:nvSpPr>
        <xdr:cNvPr id="305" name="楕円 304"/>
        <xdr:cNvSpPr/>
      </xdr:nvSpPr>
      <xdr:spPr>
        <a:xfrm>
          <a:off x="2857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17526</xdr:rowOff>
    </xdr:from>
    <xdr:to>
      <xdr:col>19</xdr:col>
      <xdr:colOff>177800</xdr:colOff>
      <xdr:row>80</xdr:row>
      <xdr:rowOff>63246</xdr:rowOff>
    </xdr:to>
    <xdr:cxnSp macro="">
      <xdr:nvCxnSpPr>
        <xdr:cNvPr id="306" name="直線コネクタ 305"/>
        <xdr:cNvCxnSpPr/>
      </xdr:nvCxnSpPr>
      <xdr:spPr>
        <a:xfrm>
          <a:off x="2908300" y="137335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133604</xdr:rowOff>
    </xdr:from>
    <xdr:to>
      <xdr:col>10</xdr:col>
      <xdr:colOff>165100</xdr:colOff>
      <xdr:row>80</xdr:row>
      <xdr:rowOff>63754</xdr:rowOff>
    </xdr:to>
    <xdr:sp macro="" textlink="">
      <xdr:nvSpPr>
        <xdr:cNvPr id="307" name="楕円 306"/>
        <xdr:cNvSpPr/>
      </xdr:nvSpPr>
      <xdr:spPr>
        <a:xfrm>
          <a:off x="1968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12954</xdr:rowOff>
    </xdr:from>
    <xdr:to>
      <xdr:col>15</xdr:col>
      <xdr:colOff>50800</xdr:colOff>
      <xdr:row>80</xdr:row>
      <xdr:rowOff>17526</xdr:rowOff>
    </xdr:to>
    <xdr:cxnSp macro="">
      <xdr:nvCxnSpPr>
        <xdr:cNvPr id="308" name="直線コネクタ 307"/>
        <xdr:cNvCxnSpPr/>
      </xdr:nvCxnSpPr>
      <xdr:spPr>
        <a:xfrm>
          <a:off x="2019300" y="137289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3302</xdr:rowOff>
    </xdr:from>
    <xdr:to>
      <xdr:col>6</xdr:col>
      <xdr:colOff>38100</xdr:colOff>
      <xdr:row>78</xdr:row>
      <xdr:rowOff>104902</xdr:rowOff>
    </xdr:to>
    <xdr:sp macro="" textlink="">
      <xdr:nvSpPr>
        <xdr:cNvPr id="309" name="楕円 308"/>
        <xdr:cNvSpPr/>
      </xdr:nvSpPr>
      <xdr:spPr>
        <a:xfrm>
          <a:off x="1079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54102</xdr:rowOff>
    </xdr:from>
    <xdr:to>
      <xdr:col>10</xdr:col>
      <xdr:colOff>114300</xdr:colOff>
      <xdr:row>80</xdr:row>
      <xdr:rowOff>12954</xdr:rowOff>
    </xdr:to>
    <xdr:cxnSp macro="">
      <xdr:nvCxnSpPr>
        <xdr:cNvPr id="310" name="直線コネクタ 309"/>
        <xdr:cNvCxnSpPr/>
      </xdr:nvCxnSpPr>
      <xdr:spPr>
        <a:xfrm>
          <a:off x="1130300" y="1342720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11"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12"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13"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4" name="n_4aveValue【福祉施設】&#10;有形固定資産減価償却率"/>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105173</xdr:rowOff>
    </xdr:from>
    <xdr:ext cx="405111" cy="259045"/>
    <xdr:sp macro="" textlink="">
      <xdr:nvSpPr>
        <xdr:cNvPr id="315" name="n_1mainValue【福祉施設】&#10;有形固定資産減価償却率"/>
        <xdr:cNvSpPr txBox="1"/>
      </xdr:nvSpPr>
      <xdr:spPr>
        <a:xfrm>
          <a:off x="35820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59453</xdr:rowOff>
    </xdr:from>
    <xdr:ext cx="405111" cy="259045"/>
    <xdr:sp macro="" textlink="">
      <xdr:nvSpPr>
        <xdr:cNvPr id="316" name="n_2mainValue【福祉施設】&#10;有形固定資産減価償却率"/>
        <xdr:cNvSpPr txBox="1"/>
      </xdr:nvSpPr>
      <xdr:spPr>
        <a:xfrm>
          <a:off x="2705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54881</xdr:rowOff>
    </xdr:from>
    <xdr:ext cx="405111" cy="259045"/>
    <xdr:sp macro="" textlink="">
      <xdr:nvSpPr>
        <xdr:cNvPr id="317" name="n_3mainValue【福祉施設】&#10;有形固定資産減価償却率"/>
        <xdr:cNvSpPr txBox="1"/>
      </xdr:nvSpPr>
      <xdr:spPr>
        <a:xfrm>
          <a:off x="1816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121429</xdr:rowOff>
    </xdr:from>
    <xdr:ext cx="405111" cy="259045"/>
    <xdr:sp macro="" textlink="">
      <xdr:nvSpPr>
        <xdr:cNvPr id="318" name="n_4mainValue【福祉施設】&#10;有形固定資産減価償却率"/>
        <xdr:cNvSpPr txBox="1"/>
      </xdr:nvSpPr>
      <xdr:spPr>
        <a:xfrm>
          <a:off x="927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144780</xdr:rowOff>
    </xdr:from>
    <xdr:to>
      <xdr:col>54</xdr:col>
      <xdr:colOff>189865</xdr:colOff>
      <xdr:row>86</xdr:row>
      <xdr:rowOff>83820</xdr:rowOff>
    </xdr:to>
    <xdr:cxnSp macro="">
      <xdr:nvCxnSpPr>
        <xdr:cNvPr id="342" name="直線コネクタ 341"/>
        <xdr:cNvCxnSpPr/>
      </xdr:nvCxnSpPr>
      <xdr:spPr>
        <a:xfrm flipV="1">
          <a:off x="10476865" y="1386078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87647</xdr:rowOff>
    </xdr:from>
    <xdr:ext cx="469744" cy="259045"/>
    <xdr:sp macro="" textlink="">
      <xdr:nvSpPr>
        <xdr:cNvPr id="343" name="【福祉施設】&#10;一人当たり面積最小値テキスト"/>
        <xdr:cNvSpPr txBox="1"/>
      </xdr:nvSpPr>
      <xdr:spPr>
        <a:xfrm>
          <a:off x="10515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83820</xdr:rowOff>
    </xdr:from>
    <xdr:to>
      <xdr:col>55</xdr:col>
      <xdr:colOff>88900</xdr:colOff>
      <xdr:row>86</xdr:row>
      <xdr:rowOff>83820</xdr:rowOff>
    </xdr:to>
    <xdr:cxnSp macro="">
      <xdr:nvCxnSpPr>
        <xdr:cNvPr id="344" name="直線コネクタ 343"/>
        <xdr:cNvCxnSpPr/>
      </xdr:nvCxnSpPr>
      <xdr:spPr>
        <a:xfrm>
          <a:off x="10388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91457</xdr:rowOff>
    </xdr:from>
    <xdr:ext cx="469744" cy="259045"/>
    <xdr:sp macro="" textlink="">
      <xdr:nvSpPr>
        <xdr:cNvPr id="345" name="【福祉施設】&#10;一人当たり面積最大値テキスト"/>
        <xdr:cNvSpPr txBox="1"/>
      </xdr:nvSpPr>
      <xdr:spPr>
        <a:xfrm>
          <a:off x="10515600" y="136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144780</xdr:rowOff>
    </xdr:from>
    <xdr:to>
      <xdr:col>55</xdr:col>
      <xdr:colOff>88900</xdr:colOff>
      <xdr:row>80</xdr:row>
      <xdr:rowOff>144780</xdr:rowOff>
    </xdr:to>
    <xdr:cxnSp macro="">
      <xdr:nvCxnSpPr>
        <xdr:cNvPr id="346" name="直線コネクタ 345"/>
        <xdr:cNvCxnSpPr/>
      </xdr:nvCxnSpPr>
      <xdr:spPr>
        <a:xfrm>
          <a:off x="10388600" y="1386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4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48" name="フローチャート: 判断 34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25400</xdr:rowOff>
    </xdr:from>
    <xdr:to>
      <xdr:col>50</xdr:col>
      <xdr:colOff>165100</xdr:colOff>
      <xdr:row>84</xdr:row>
      <xdr:rowOff>127000</xdr:rowOff>
    </xdr:to>
    <xdr:sp macro="" textlink="">
      <xdr:nvSpPr>
        <xdr:cNvPr id="349" name="フローチャート: 判断 348"/>
        <xdr:cNvSpPr/>
      </xdr:nvSpPr>
      <xdr:spPr>
        <a:xfrm>
          <a:off x="9588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50" name="フローチャート: 判断 349"/>
        <xdr:cNvSpPr/>
      </xdr:nvSpPr>
      <xdr:spPr>
        <a:xfrm>
          <a:off x="8699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25400</xdr:rowOff>
    </xdr:from>
    <xdr:to>
      <xdr:col>41</xdr:col>
      <xdr:colOff>101600</xdr:colOff>
      <xdr:row>84</xdr:row>
      <xdr:rowOff>127000</xdr:rowOff>
    </xdr:to>
    <xdr:sp macro="" textlink="">
      <xdr:nvSpPr>
        <xdr:cNvPr id="351" name="フローチャート: 判断 350"/>
        <xdr:cNvSpPr/>
      </xdr:nvSpPr>
      <xdr:spPr>
        <a:xfrm>
          <a:off x="7810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166370</xdr:rowOff>
    </xdr:from>
    <xdr:to>
      <xdr:col>36</xdr:col>
      <xdr:colOff>165100</xdr:colOff>
      <xdr:row>84</xdr:row>
      <xdr:rowOff>96520</xdr:rowOff>
    </xdr:to>
    <xdr:sp macro="" textlink="">
      <xdr:nvSpPr>
        <xdr:cNvPr id="352" name="フローチャート: 判断 351"/>
        <xdr:cNvSpPr/>
      </xdr:nvSpPr>
      <xdr:spPr>
        <a:xfrm>
          <a:off x="692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93980</xdr:rowOff>
    </xdr:from>
    <xdr:to>
      <xdr:col>55</xdr:col>
      <xdr:colOff>50800</xdr:colOff>
      <xdr:row>85</xdr:row>
      <xdr:rowOff>24130</xdr:rowOff>
    </xdr:to>
    <xdr:sp macro="" textlink="">
      <xdr:nvSpPr>
        <xdr:cNvPr id="358" name="楕円 357"/>
        <xdr:cNvSpPr/>
      </xdr:nvSpPr>
      <xdr:spPr>
        <a:xfrm>
          <a:off x="10426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72407</xdr:rowOff>
    </xdr:from>
    <xdr:ext cx="469744" cy="259045"/>
    <xdr:sp macro="" textlink="">
      <xdr:nvSpPr>
        <xdr:cNvPr id="359" name="【福祉施設】&#10;一人当たり面積該当値テキスト"/>
        <xdr:cNvSpPr txBox="1"/>
      </xdr:nvSpPr>
      <xdr:spPr>
        <a:xfrm>
          <a:off x="10515600"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0" name="楕円 359"/>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144780</xdr:rowOff>
    </xdr:from>
    <xdr:to>
      <xdr:col>55</xdr:col>
      <xdr:colOff>0</xdr:colOff>
      <xdr:row>84</xdr:row>
      <xdr:rowOff>152400</xdr:rowOff>
    </xdr:to>
    <xdr:cxnSp macro="">
      <xdr:nvCxnSpPr>
        <xdr:cNvPr id="361" name="直線コネクタ 360"/>
        <xdr:cNvCxnSpPr/>
      </xdr:nvCxnSpPr>
      <xdr:spPr>
        <a:xfrm flipV="1">
          <a:off x="9639300" y="1454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2" name="楕円 361"/>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63" name="直線コネクタ 362"/>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4" name="楕円 363"/>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5" name="直線コネクタ 364"/>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128270</xdr:rowOff>
    </xdr:from>
    <xdr:to>
      <xdr:col>36</xdr:col>
      <xdr:colOff>165100</xdr:colOff>
      <xdr:row>78</xdr:row>
      <xdr:rowOff>58420</xdr:rowOff>
    </xdr:to>
    <xdr:sp macro="" textlink="">
      <xdr:nvSpPr>
        <xdr:cNvPr id="366" name="楕円 365"/>
        <xdr:cNvSpPr/>
      </xdr:nvSpPr>
      <xdr:spPr>
        <a:xfrm>
          <a:off x="6921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7620</xdr:rowOff>
    </xdr:from>
    <xdr:to>
      <xdr:col>41</xdr:col>
      <xdr:colOff>50800</xdr:colOff>
      <xdr:row>84</xdr:row>
      <xdr:rowOff>152400</xdr:rowOff>
    </xdr:to>
    <xdr:cxnSp macro="">
      <xdr:nvCxnSpPr>
        <xdr:cNvPr id="367" name="直線コネクタ 366"/>
        <xdr:cNvCxnSpPr/>
      </xdr:nvCxnSpPr>
      <xdr:spPr>
        <a:xfrm>
          <a:off x="6972300" y="13380720"/>
          <a:ext cx="889000" cy="11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68"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69" name="n_2aveValue【福祉施設】&#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70"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87647</xdr:rowOff>
    </xdr:from>
    <xdr:ext cx="469744" cy="259045"/>
    <xdr:sp macro="" textlink="">
      <xdr:nvSpPr>
        <xdr:cNvPr id="371" name="n_4aveValue【福祉施設】&#10;一人当たり面積"/>
        <xdr:cNvSpPr txBox="1"/>
      </xdr:nvSpPr>
      <xdr:spPr>
        <a:xfrm>
          <a:off x="6737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2"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3"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4" name="n_3mainValue【福祉施設】&#10;一人当たり面積"/>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74947</xdr:rowOff>
    </xdr:from>
    <xdr:ext cx="469744" cy="259045"/>
    <xdr:sp macro="" textlink="">
      <xdr:nvSpPr>
        <xdr:cNvPr id="375" name="n_4mainValue【福祉施設】&#10;一人当たり面積"/>
        <xdr:cNvSpPr txBox="1"/>
      </xdr:nvSpPr>
      <xdr:spPr>
        <a:xfrm>
          <a:off x="67374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400" name="直線コネクタ 399"/>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2" name="直線コネクタ 40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3"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4" name="直線コネクタ 403"/>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5"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6" name="フローチャート: 判断 405"/>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7" name="フローチャート: 判断 406"/>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8" name="フローチャート: 判断 407"/>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9" name="フローチャート: 判断 40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10" name="フローチャート: 判断 409"/>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53975</xdr:rowOff>
    </xdr:from>
    <xdr:to>
      <xdr:col>24</xdr:col>
      <xdr:colOff>114300</xdr:colOff>
      <xdr:row>103</xdr:row>
      <xdr:rowOff>155575</xdr:rowOff>
    </xdr:to>
    <xdr:sp macro="" textlink="">
      <xdr:nvSpPr>
        <xdr:cNvPr id="416" name="楕円 415"/>
        <xdr:cNvSpPr/>
      </xdr:nvSpPr>
      <xdr:spPr>
        <a:xfrm>
          <a:off x="4584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32402</xdr:rowOff>
    </xdr:from>
    <xdr:ext cx="405111" cy="259045"/>
    <xdr:sp macro="" textlink="">
      <xdr:nvSpPr>
        <xdr:cNvPr id="417" name="【市民会館】&#10;有形固定資産減価償却率該当値テキスト"/>
        <xdr:cNvSpPr txBox="1"/>
      </xdr:nvSpPr>
      <xdr:spPr>
        <a:xfrm>
          <a:off x="4673600"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418" name="楕円 417"/>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103</xdr:row>
      <xdr:rowOff>104775</xdr:rowOff>
    </xdr:to>
    <xdr:cxnSp macro="">
      <xdr:nvCxnSpPr>
        <xdr:cNvPr id="419" name="直線コネクタ 418"/>
        <xdr:cNvCxnSpPr/>
      </xdr:nvCxnSpPr>
      <xdr:spPr>
        <a:xfrm>
          <a:off x="3797300" y="177355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420" name="楕円 419"/>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76200</xdr:rowOff>
    </xdr:to>
    <xdr:cxnSp macro="">
      <xdr:nvCxnSpPr>
        <xdr:cNvPr id="421" name="直線コネクタ 420"/>
        <xdr:cNvCxnSpPr/>
      </xdr:nvCxnSpPr>
      <xdr:spPr>
        <a:xfrm>
          <a:off x="2908300" y="17701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128270</xdr:rowOff>
    </xdr:from>
    <xdr:to>
      <xdr:col>10</xdr:col>
      <xdr:colOff>165100</xdr:colOff>
      <xdr:row>103</xdr:row>
      <xdr:rowOff>58420</xdr:rowOff>
    </xdr:to>
    <xdr:sp macro="" textlink="">
      <xdr:nvSpPr>
        <xdr:cNvPr id="422" name="楕円 421"/>
        <xdr:cNvSpPr/>
      </xdr:nvSpPr>
      <xdr:spPr>
        <a:xfrm>
          <a:off x="196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41911</xdr:rowOff>
    </xdr:to>
    <xdr:cxnSp macro="">
      <xdr:nvCxnSpPr>
        <xdr:cNvPr id="423" name="直線コネクタ 422"/>
        <xdr:cNvCxnSpPr/>
      </xdr:nvCxnSpPr>
      <xdr:spPr>
        <a:xfrm>
          <a:off x="2019300" y="17666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xdr:rowOff>
    </xdr:from>
    <xdr:to>
      <xdr:col>6</xdr:col>
      <xdr:colOff>38100</xdr:colOff>
      <xdr:row>103</xdr:row>
      <xdr:rowOff>115570</xdr:rowOff>
    </xdr:to>
    <xdr:sp macro="" textlink="">
      <xdr:nvSpPr>
        <xdr:cNvPr id="424" name="楕円 423"/>
        <xdr:cNvSpPr/>
      </xdr:nvSpPr>
      <xdr:spPr>
        <a:xfrm>
          <a:off x="107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xdr:rowOff>
    </xdr:from>
    <xdr:to>
      <xdr:col>10</xdr:col>
      <xdr:colOff>114300</xdr:colOff>
      <xdr:row>103</xdr:row>
      <xdr:rowOff>64770</xdr:rowOff>
    </xdr:to>
    <xdr:cxnSp macro="">
      <xdr:nvCxnSpPr>
        <xdr:cNvPr id="425" name="直線コネクタ 424"/>
        <xdr:cNvCxnSpPr/>
      </xdr:nvCxnSpPr>
      <xdr:spPr>
        <a:xfrm flipV="1">
          <a:off x="1130300" y="17666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6"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7" name="n_2aveValue【市民会館】&#10;有形固定資産減価償却率"/>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8"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9"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118127</xdr:rowOff>
    </xdr:from>
    <xdr:ext cx="405111" cy="259045"/>
    <xdr:sp macro="" textlink="">
      <xdr:nvSpPr>
        <xdr:cNvPr id="430" name="n_1mainValue【市民会館】&#10;有形固定資産減価償却率"/>
        <xdr:cNvSpPr txBox="1"/>
      </xdr:nvSpPr>
      <xdr:spPr>
        <a:xfrm>
          <a:off x="3582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431" name="n_2mainValue【市民会館】&#10;有形固定資産減価償却率"/>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74947</xdr:rowOff>
    </xdr:from>
    <xdr:ext cx="405111" cy="259045"/>
    <xdr:sp macro="" textlink="">
      <xdr:nvSpPr>
        <xdr:cNvPr id="432" name="n_3mainValue【市民会館】&#10;有形固定資産減価償却率"/>
        <xdr:cNvSpPr txBox="1"/>
      </xdr:nvSpPr>
      <xdr:spPr>
        <a:xfrm>
          <a:off x="1816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106697</xdr:rowOff>
    </xdr:from>
    <xdr:ext cx="405111" cy="259045"/>
    <xdr:sp macro="" textlink="">
      <xdr:nvSpPr>
        <xdr:cNvPr id="433" name="n_4mainValue【市民会館】&#10;有形固定資産減価償却率"/>
        <xdr:cNvSpPr txBox="1"/>
      </xdr:nvSpPr>
      <xdr:spPr>
        <a:xfrm>
          <a:off x="92774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3" name="直線コネクタ 452"/>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6"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7" name="直線コネクタ 456"/>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8"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9" name="フローチャート: 判断 458"/>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0" name="フローチャート: 判断 45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1" name="フローチャート: 判断 460"/>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2" name="フローチャート: 判断 461"/>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3" name="フローチャート: 判断 462"/>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111125</xdr:rowOff>
    </xdr:from>
    <xdr:to>
      <xdr:col>55</xdr:col>
      <xdr:colOff>50800</xdr:colOff>
      <xdr:row>106</xdr:row>
      <xdr:rowOff>41275</xdr:rowOff>
    </xdr:to>
    <xdr:sp macro="" textlink="">
      <xdr:nvSpPr>
        <xdr:cNvPr id="469" name="楕円 468"/>
        <xdr:cNvSpPr/>
      </xdr:nvSpPr>
      <xdr:spPr>
        <a:xfrm>
          <a:off x="10426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89552</xdr:rowOff>
    </xdr:from>
    <xdr:ext cx="469744" cy="259045"/>
    <xdr:sp macro="" textlink="">
      <xdr:nvSpPr>
        <xdr:cNvPr id="470" name="【市民会館】&#10;一人当たり面積該当値テキスト"/>
        <xdr:cNvSpPr txBox="1"/>
      </xdr:nvSpPr>
      <xdr:spPr>
        <a:xfrm>
          <a:off x="10515600"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111125</xdr:rowOff>
    </xdr:from>
    <xdr:to>
      <xdr:col>50</xdr:col>
      <xdr:colOff>165100</xdr:colOff>
      <xdr:row>106</xdr:row>
      <xdr:rowOff>41275</xdr:rowOff>
    </xdr:to>
    <xdr:sp macro="" textlink="">
      <xdr:nvSpPr>
        <xdr:cNvPr id="471" name="楕円 470"/>
        <xdr:cNvSpPr/>
      </xdr:nvSpPr>
      <xdr:spPr>
        <a:xfrm>
          <a:off x="9588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161925</xdr:rowOff>
    </xdr:from>
    <xdr:to>
      <xdr:col>55</xdr:col>
      <xdr:colOff>0</xdr:colOff>
      <xdr:row>105</xdr:row>
      <xdr:rowOff>161925</xdr:rowOff>
    </xdr:to>
    <xdr:cxnSp macro="">
      <xdr:nvCxnSpPr>
        <xdr:cNvPr id="472" name="直線コネクタ 471"/>
        <xdr:cNvCxnSpPr/>
      </xdr:nvCxnSpPr>
      <xdr:spPr>
        <a:xfrm>
          <a:off x="9639300" y="1816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111125</xdr:rowOff>
    </xdr:from>
    <xdr:to>
      <xdr:col>46</xdr:col>
      <xdr:colOff>38100</xdr:colOff>
      <xdr:row>106</xdr:row>
      <xdr:rowOff>41275</xdr:rowOff>
    </xdr:to>
    <xdr:sp macro="" textlink="">
      <xdr:nvSpPr>
        <xdr:cNvPr id="473" name="楕円 472"/>
        <xdr:cNvSpPr/>
      </xdr:nvSpPr>
      <xdr:spPr>
        <a:xfrm>
          <a:off x="8699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161925</xdr:rowOff>
    </xdr:from>
    <xdr:to>
      <xdr:col>50</xdr:col>
      <xdr:colOff>114300</xdr:colOff>
      <xdr:row>105</xdr:row>
      <xdr:rowOff>161925</xdr:rowOff>
    </xdr:to>
    <xdr:cxnSp macro="">
      <xdr:nvCxnSpPr>
        <xdr:cNvPr id="474" name="直線コネクタ 473"/>
        <xdr:cNvCxnSpPr/>
      </xdr:nvCxnSpPr>
      <xdr:spPr>
        <a:xfrm>
          <a:off x="8750300" y="1816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111125</xdr:rowOff>
    </xdr:from>
    <xdr:to>
      <xdr:col>41</xdr:col>
      <xdr:colOff>101600</xdr:colOff>
      <xdr:row>106</xdr:row>
      <xdr:rowOff>41275</xdr:rowOff>
    </xdr:to>
    <xdr:sp macro="" textlink="">
      <xdr:nvSpPr>
        <xdr:cNvPr id="475" name="楕円 474"/>
        <xdr:cNvSpPr/>
      </xdr:nvSpPr>
      <xdr:spPr>
        <a:xfrm>
          <a:off x="781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161925</xdr:rowOff>
    </xdr:from>
    <xdr:to>
      <xdr:col>45</xdr:col>
      <xdr:colOff>177800</xdr:colOff>
      <xdr:row>105</xdr:row>
      <xdr:rowOff>161925</xdr:rowOff>
    </xdr:to>
    <xdr:cxnSp macro="">
      <xdr:nvCxnSpPr>
        <xdr:cNvPr id="476" name="直線コネクタ 475"/>
        <xdr:cNvCxnSpPr/>
      </xdr:nvCxnSpPr>
      <xdr:spPr>
        <a:xfrm>
          <a:off x="7861300" y="1816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82550</xdr:rowOff>
    </xdr:from>
    <xdr:to>
      <xdr:col>36</xdr:col>
      <xdr:colOff>165100</xdr:colOff>
      <xdr:row>105</xdr:row>
      <xdr:rowOff>12700</xdr:rowOff>
    </xdr:to>
    <xdr:sp macro="" textlink="">
      <xdr:nvSpPr>
        <xdr:cNvPr id="477" name="楕円 476"/>
        <xdr:cNvSpPr/>
      </xdr:nvSpPr>
      <xdr:spPr>
        <a:xfrm>
          <a:off x="692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133350</xdr:rowOff>
    </xdr:from>
    <xdr:to>
      <xdr:col>41</xdr:col>
      <xdr:colOff>50800</xdr:colOff>
      <xdr:row>105</xdr:row>
      <xdr:rowOff>161925</xdr:rowOff>
    </xdr:to>
    <xdr:cxnSp macro="">
      <xdr:nvCxnSpPr>
        <xdr:cNvPr id="478" name="直線コネクタ 477"/>
        <xdr:cNvCxnSpPr/>
      </xdr:nvCxnSpPr>
      <xdr:spPr>
        <a:xfrm>
          <a:off x="6972300" y="17964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9"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0"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8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2"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32402</xdr:rowOff>
    </xdr:from>
    <xdr:ext cx="469744" cy="259045"/>
    <xdr:sp macro="" textlink="">
      <xdr:nvSpPr>
        <xdr:cNvPr id="483" name="n_1mainValue【市民会館】&#10;一人当たり面積"/>
        <xdr:cNvSpPr txBox="1"/>
      </xdr:nvSpPr>
      <xdr:spPr>
        <a:xfrm>
          <a:off x="9391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32402</xdr:rowOff>
    </xdr:from>
    <xdr:ext cx="469744" cy="259045"/>
    <xdr:sp macro="" textlink="">
      <xdr:nvSpPr>
        <xdr:cNvPr id="484" name="n_2mainValue【市民会館】&#10;一人当たり面積"/>
        <xdr:cNvSpPr txBox="1"/>
      </xdr:nvSpPr>
      <xdr:spPr>
        <a:xfrm>
          <a:off x="8515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32402</xdr:rowOff>
    </xdr:from>
    <xdr:ext cx="469744" cy="259045"/>
    <xdr:sp macro="" textlink="">
      <xdr:nvSpPr>
        <xdr:cNvPr id="485" name="n_3mainValue【市民会館】&#10;一人当たり面積"/>
        <xdr:cNvSpPr txBox="1"/>
      </xdr:nvSpPr>
      <xdr:spPr>
        <a:xfrm>
          <a:off x="7626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29227</xdr:rowOff>
    </xdr:from>
    <xdr:ext cx="469744" cy="259045"/>
    <xdr:sp macro="" textlink="">
      <xdr:nvSpPr>
        <xdr:cNvPr id="486" name="n_4mainValue【市民会館】&#10;一人当たり面積"/>
        <xdr:cNvSpPr txBox="1"/>
      </xdr:nvSpPr>
      <xdr:spPr>
        <a:xfrm>
          <a:off x="6737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11" name="直線コネクタ 510"/>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2"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3" name="直線コネクタ 512"/>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6"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7" name="フローチャート: 判断 516"/>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8" name="フローチャート: 判断 517"/>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9" name="フローチャート: 判断 518"/>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20" name="フローチャート: 判断 519"/>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21" name="フローチャート: 判断 520"/>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95885</xdr:rowOff>
    </xdr:from>
    <xdr:to>
      <xdr:col>85</xdr:col>
      <xdr:colOff>177800</xdr:colOff>
      <xdr:row>35</xdr:row>
      <xdr:rowOff>26035</xdr:rowOff>
    </xdr:to>
    <xdr:sp macro="" textlink="">
      <xdr:nvSpPr>
        <xdr:cNvPr id="527" name="楕円 526"/>
        <xdr:cNvSpPr/>
      </xdr:nvSpPr>
      <xdr:spPr>
        <a:xfrm>
          <a:off x="16268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118762</xdr:rowOff>
    </xdr:from>
    <xdr:ext cx="405111" cy="259045"/>
    <xdr:sp macro="" textlink="">
      <xdr:nvSpPr>
        <xdr:cNvPr id="528" name="【一般廃棄物処理施設】&#10;有形固定資産減価償却率該当値テキスト"/>
        <xdr:cNvSpPr txBox="1"/>
      </xdr:nvSpPr>
      <xdr:spPr>
        <a:xfrm>
          <a:off x="16357600"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529" name="楕円 528"/>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34</xdr:row>
      <xdr:rowOff>156210</xdr:rowOff>
    </xdr:to>
    <xdr:cxnSp macro="">
      <xdr:nvCxnSpPr>
        <xdr:cNvPr id="530" name="直線コネクタ 529"/>
        <xdr:cNvCxnSpPr/>
      </xdr:nvCxnSpPr>
      <xdr:spPr>
        <a:xfrm flipV="1">
          <a:off x="15481300" y="59759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113030</xdr:rowOff>
    </xdr:from>
    <xdr:to>
      <xdr:col>76</xdr:col>
      <xdr:colOff>165100</xdr:colOff>
      <xdr:row>35</xdr:row>
      <xdr:rowOff>43180</xdr:rowOff>
    </xdr:to>
    <xdr:sp macro="" textlink="">
      <xdr:nvSpPr>
        <xdr:cNvPr id="531" name="楕円 530"/>
        <xdr:cNvSpPr/>
      </xdr:nvSpPr>
      <xdr:spPr>
        <a:xfrm>
          <a:off x="14541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34</xdr:row>
      <xdr:rowOff>163830</xdr:rowOff>
    </xdr:to>
    <xdr:cxnSp macro="">
      <xdr:nvCxnSpPr>
        <xdr:cNvPr id="532" name="直線コネクタ 531"/>
        <xdr:cNvCxnSpPr/>
      </xdr:nvCxnSpPr>
      <xdr:spPr>
        <a:xfrm flipV="1">
          <a:off x="14592300" y="5985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80645</xdr:rowOff>
    </xdr:from>
    <xdr:to>
      <xdr:col>72</xdr:col>
      <xdr:colOff>38100</xdr:colOff>
      <xdr:row>35</xdr:row>
      <xdr:rowOff>10795</xdr:rowOff>
    </xdr:to>
    <xdr:sp macro="" textlink="">
      <xdr:nvSpPr>
        <xdr:cNvPr id="533" name="楕円 532"/>
        <xdr:cNvSpPr/>
      </xdr:nvSpPr>
      <xdr:spPr>
        <a:xfrm>
          <a:off x="13652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131445</xdr:rowOff>
    </xdr:from>
    <xdr:to>
      <xdr:col>76</xdr:col>
      <xdr:colOff>114300</xdr:colOff>
      <xdr:row>34</xdr:row>
      <xdr:rowOff>163830</xdr:rowOff>
    </xdr:to>
    <xdr:cxnSp macro="">
      <xdr:nvCxnSpPr>
        <xdr:cNvPr id="534" name="直線コネクタ 533"/>
        <xdr:cNvCxnSpPr/>
      </xdr:nvCxnSpPr>
      <xdr:spPr>
        <a:xfrm>
          <a:off x="13703300" y="5960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113030</xdr:rowOff>
    </xdr:from>
    <xdr:to>
      <xdr:col>67</xdr:col>
      <xdr:colOff>101600</xdr:colOff>
      <xdr:row>38</xdr:row>
      <xdr:rowOff>43180</xdr:rowOff>
    </xdr:to>
    <xdr:sp macro="" textlink="">
      <xdr:nvSpPr>
        <xdr:cNvPr id="535" name="楕円 534"/>
        <xdr:cNvSpPr/>
      </xdr:nvSpPr>
      <xdr:spPr>
        <a:xfrm>
          <a:off x="1276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131445</xdr:rowOff>
    </xdr:from>
    <xdr:to>
      <xdr:col>71</xdr:col>
      <xdr:colOff>177800</xdr:colOff>
      <xdr:row>37</xdr:row>
      <xdr:rowOff>163830</xdr:rowOff>
    </xdr:to>
    <xdr:cxnSp macro="">
      <xdr:nvCxnSpPr>
        <xdr:cNvPr id="536" name="直線コネクタ 535"/>
        <xdr:cNvCxnSpPr/>
      </xdr:nvCxnSpPr>
      <xdr:spPr>
        <a:xfrm flipV="1">
          <a:off x="12814300" y="5960745"/>
          <a:ext cx="889000" cy="5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7"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8"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9" name="n_3aveValue【一般廃棄物処理施設】&#10;有形固定資産減価償却率"/>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40"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541" name="n_1mainValue【一般廃棄物処理施設】&#10;有形固定資産減価償却率"/>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59707</xdr:rowOff>
    </xdr:from>
    <xdr:ext cx="405111" cy="259045"/>
    <xdr:sp macro="" textlink="">
      <xdr:nvSpPr>
        <xdr:cNvPr id="542" name="n_2mainValue【一般廃棄物処理施設】&#10;有形固定資産減価償却率"/>
        <xdr:cNvSpPr txBox="1"/>
      </xdr:nvSpPr>
      <xdr:spPr>
        <a:xfrm>
          <a:off x="14389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27322</xdr:rowOff>
    </xdr:from>
    <xdr:ext cx="405111" cy="259045"/>
    <xdr:sp macro="" textlink="">
      <xdr:nvSpPr>
        <xdr:cNvPr id="543" name="n_3mainValue【一般廃棄物処理施設】&#10;有形固定資産減価償却率"/>
        <xdr:cNvSpPr txBox="1"/>
      </xdr:nvSpPr>
      <xdr:spPr>
        <a:xfrm>
          <a:off x="13500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34307</xdr:rowOff>
    </xdr:from>
    <xdr:ext cx="405111" cy="259045"/>
    <xdr:sp macro="" textlink="">
      <xdr:nvSpPr>
        <xdr:cNvPr id="544" name="n_4mainValue【一般廃棄物処理施設】&#10;有形固定資産減価償却率"/>
        <xdr:cNvSpPr txBox="1"/>
      </xdr:nvSpPr>
      <xdr:spPr>
        <a:xfrm>
          <a:off x="12611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8" name="直線コネクタ 567"/>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9"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70" name="直線コネクタ 569"/>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71"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2" name="直線コネクタ 571"/>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3"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4" name="フローチャート: 判断 573"/>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5" name="フローチャート: 判断 574"/>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6" name="フローチャート: 判断 575"/>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7" name="フローチャート: 判断 576"/>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8" name="フローチャート: 判断 577"/>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4003</xdr:rowOff>
    </xdr:from>
    <xdr:to>
      <xdr:col>116</xdr:col>
      <xdr:colOff>114300</xdr:colOff>
      <xdr:row>40</xdr:row>
      <xdr:rowOff>105603</xdr:rowOff>
    </xdr:to>
    <xdr:sp macro="" textlink="">
      <xdr:nvSpPr>
        <xdr:cNvPr id="584" name="楕円 583"/>
        <xdr:cNvSpPr/>
      </xdr:nvSpPr>
      <xdr:spPr>
        <a:xfrm>
          <a:off x="22110700" y="68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153880</xdr:rowOff>
    </xdr:from>
    <xdr:ext cx="534377" cy="259045"/>
    <xdr:sp macro="" textlink="">
      <xdr:nvSpPr>
        <xdr:cNvPr id="585" name="【一般廃棄物処理施設】&#10;一人当たり有形固定資産（償却資産）額該当値テキスト"/>
        <xdr:cNvSpPr txBox="1"/>
      </xdr:nvSpPr>
      <xdr:spPr>
        <a:xfrm>
          <a:off x="22199600" y="68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32486</xdr:rowOff>
    </xdr:from>
    <xdr:to>
      <xdr:col>112</xdr:col>
      <xdr:colOff>38100</xdr:colOff>
      <xdr:row>40</xdr:row>
      <xdr:rowOff>134086</xdr:rowOff>
    </xdr:to>
    <xdr:sp macro="" textlink="">
      <xdr:nvSpPr>
        <xdr:cNvPr id="586" name="楕円 585"/>
        <xdr:cNvSpPr/>
      </xdr:nvSpPr>
      <xdr:spPr>
        <a:xfrm>
          <a:off x="21272500" y="68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54803</xdr:rowOff>
    </xdr:from>
    <xdr:to>
      <xdr:col>116</xdr:col>
      <xdr:colOff>63500</xdr:colOff>
      <xdr:row>40</xdr:row>
      <xdr:rowOff>83286</xdr:rowOff>
    </xdr:to>
    <xdr:cxnSp macro="">
      <xdr:nvCxnSpPr>
        <xdr:cNvPr id="587" name="直線コネクタ 586"/>
        <xdr:cNvCxnSpPr/>
      </xdr:nvCxnSpPr>
      <xdr:spPr>
        <a:xfrm flipV="1">
          <a:off x="21323300" y="6912803"/>
          <a:ext cx="8382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56444</xdr:rowOff>
    </xdr:from>
    <xdr:to>
      <xdr:col>107</xdr:col>
      <xdr:colOff>101600</xdr:colOff>
      <xdr:row>40</xdr:row>
      <xdr:rowOff>158044</xdr:rowOff>
    </xdr:to>
    <xdr:sp macro="" textlink="">
      <xdr:nvSpPr>
        <xdr:cNvPr id="588" name="楕円 587"/>
        <xdr:cNvSpPr/>
      </xdr:nvSpPr>
      <xdr:spPr>
        <a:xfrm>
          <a:off x="20383500" y="69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83286</xdr:rowOff>
    </xdr:from>
    <xdr:to>
      <xdr:col>111</xdr:col>
      <xdr:colOff>177800</xdr:colOff>
      <xdr:row>40</xdr:row>
      <xdr:rowOff>107244</xdr:rowOff>
    </xdr:to>
    <xdr:cxnSp macro="">
      <xdr:nvCxnSpPr>
        <xdr:cNvPr id="589" name="直線コネクタ 588"/>
        <xdr:cNvCxnSpPr/>
      </xdr:nvCxnSpPr>
      <xdr:spPr>
        <a:xfrm flipV="1">
          <a:off x="20434300" y="6941286"/>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63576</xdr:rowOff>
    </xdr:from>
    <xdr:to>
      <xdr:col>102</xdr:col>
      <xdr:colOff>165100</xdr:colOff>
      <xdr:row>40</xdr:row>
      <xdr:rowOff>165176</xdr:rowOff>
    </xdr:to>
    <xdr:sp macro="" textlink="">
      <xdr:nvSpPr>
        <xdr:cNvPr id="590" name="楕円 589"/>
        <xdr:cNvSpPr/>
      </xdr:nvSpPr>
      <xdr:spPr>
        <a:xfrm>
          <a:off x="19494500" y="69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107244</xdr:rowOff>
    </xdr:from>
    <xdr:to>
      <xdr:col>107</xdr:col>
      <xdr:colOff>50800</xdr:colOff>
      <xdr:row>40</xdr:row>
      <xdr:rowOff>114376</xdr:rowOff>
    </xdr:to>
    <xdr:cxnSp macro="">
      <xdr:nvCxnSpPr>
        <xdr:cNvPr id="591" name="直線コネクタ 590"/>
        <xdr:cNvCxnSpPr/>
      </xdr:nvCxnSpPr>
      <xdr:spPr>
        <a:xfrm flipV="1">
          <a:off x="19545300" y="6965244"/>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19952</xdr:rowOff>
    </xdr:from>
    <xdr:to>
      <xdr:col>98</xdr:col>
      <xdr:colOff>38100</xdr:colOff>
      <xdr:row>37</xdr:row>
      <xdr:rowOff>121552</xdr:rowOff>
    </xdr:to>
    <xdr:sp macro="" textlink="">
      <xdr:nvSpPr>
        <xdr:cNvPr id="592" name="楕円 591"/>
        <xdr:cNvSpPr/>
      </xdr:nvSpPr>
      <xdr:spPr>
        <a:xfrm>
          <a:off x="18605500" y="63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70752</xdr:rowOff>
    </xdr:from>
    <xdr:to>
      <xdr:col>102</xdr:col>
      <xdr:colOff>114300</xdr:colOff>
      <xdr:row>40</xdr:row>
      <xdr:rowOff>114376</xdr:rowOff>
    </xdr:to>
    <xdr:cxnSp macro="">
      <xdr:nvCxnSpPr>
        <xdr:cNvPr id="593" name="直線コネクタ 592"/>
        <xdr:cNvCxnSpPr/>
      </xdr:nvCxnSpPr>
      <xdr:spPr>
        <a:xfrm>
          <a:off x="18656300" y="6414402"/>
          <a:ext cx="889000" cy="5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4"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5"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6"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7"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125213</xdr:rowOff>
    </xdr:from>
    <xdr:ext cx="534377" cy="259045"/>
    <xdr:sp macro="" textlink="">
      <xdr:nvSpPr>
        <xdr:cNvPr id="598" name="n_1mainValue【一般廃棄物処理施設】&#10;一人当たり有形固定資産（償却資産）額"/>
        <xdr:cNvSpPr txBox="1"/>
      </xdr:nvSpPr>
      <xdr:spPr>
        <a:xfrm>
          <a:off x="21043411" y="69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149171</xdr:rowOff>
    </xdr:from>
    <xdr:ext cx="534377" cy="259045"/>
    <xdr:sp macro="" textlink="">
      <xdr:nvSpPr>
        <xdr:cNvPr id="599" name="n_2mainValue【一般廃棄物処理施設】&#10;一人当たり有形固定資産（償却資産）額"/>
        <xdr:cNvSpPr txBox="1"/>
      </xdr:nvSpPr>
      <xdr:spPr>
        <a:xfrm>
          <a:off x="20167111" y="700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156303</xdr:rowOff>
    </xdr:from>
    <xdr:ext cx="534377" cy="259045"/>
    <xdr:sp macro="" textlink="">
      <xdr:nvSpPr>
        <xdr:cNvPr id="600" name="n_3mainValue【一般廃棄物処理施設】&#10;一人当たり有形固定資産（償却資産）額"/>
        <xdr:cNvSpPr txBox="1"/>
      </xdr:nvSpPr>
      <xdr:spPr>
        <a:xfrm>
          <a:off x="19278111" y="70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138079</xdr:rowOff>
    </xdr:from>
    <xdr:ext cx="599010" cy="259045"/>
    <xdr:sp macro="" textlink="">
      <xdr:nvSpPr>
        <xdr:cNvPr id="601" name="n_4mainValue【一般廃棄物処理施設】&#10;一人当たり有形固定資産（償却資産）額"/>
        <xdr:cNvSpPr txBox="1"/>
      </xdr:nvSpPr>
      <xdr:spPr>
        <a:xfrm>
          <a:off x="18356795" y="61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2" name="テキスト ボックス 62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5" name="直線コネクタ 624"/>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6"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7" name="直線コネクタ 626"/>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8"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9" name="直線コネクタ 62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30"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1" name="フローチャート: 判断 630"/>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2" name="フローチャート: 判断 631"/>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3" name="フローチャート: 判断 632"/>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4" name="フローチャート: 判断 63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5" name="フローチャート: 判断 634"/>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41" name="楕円 640"/>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2" name="【保健センター・保健所】&#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643" name="楕円 642"/>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45720</xdr:rowOff>
    </xdr:to>
    <xdr:cxnSp macro="">
      <xdr:nvCxnSpPr>
        <xdr:cNvPr id="644" name="直線コネクタ 643"/>
        <xdr:cNvCxnSpPr/>
      </xdr:nvCxnSpPr>
      <xdr:spPr>
        <a:xfrm>
          <a:off x="15481300" y="104679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645" name="楕円 644"/>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61</xdr:row>
      <xdr:rowOff>9525</xdr:rowOff>
    </xdr:to>
    <xdr:cxnSp macro="">
      <xdr:nvCxnSpPr>
        <xdr:cNvPr id="646" name="直線コネクタ 645"/>
        <xdr:cNvCxnSpPr/>
      </xdr:nvCxnSpPr>
      <xdr:spPr>
        <a:xfrm>
          <a:off x="14592300" y="10431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647" name="楕円 646"/>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60</xdr:row>
      <xdr:rowOff>144780</xdr:rowOff>
    </xdr:to>
    <xdr:cxnSp macro="">
      <xdr:nvCxnSpPr>
        <xdr:cNvPr id="648" name="直線コネクタ 647"/>
        <xdr:cNvCxnSpPr/>
      </xdr:nvCxnSpPr>
      <xdr:spPr>
        <a:xfrm>
          <a:off x="13703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49" name="楕円 648"/>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110490</xdr:rowOff>
    </xdr:to>
    <xdr:cxnSp macro="">
      <xdr:nvCxnSpPr>
        <xdr:cNvPr id="650" name="直線コネクタ 649"/>
        <xdr:cNvCxnSpPr/>
      </xdr:nvCxnSpPr>
      <xdr:spPr>
        <a:xfrm>
          <a:off x="12814300" y="102984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51"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2"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3"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4"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655" name="n_1mainValue【保健センター・保健所】&#10;有形固定資産減価償却率"/>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656" name="n_2mainValue【保健センター・保健所】&#10;有形固定資産減価償却率"/>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657" name="n_3mainValue【保健センター・保健所】&#10;有形固定資産減価償却率"/>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58" name="n_4mainValue【保健センター・保健所】&#10;有形固定資産減価償却率"/>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80" name="直線コネクタ 679"/>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1"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2" name="直線コネクタ 681"/>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3"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4" name="直線コネクタ 683"/>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5"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6" name="フローチャート: 判断 685"/>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7" name="フローチャート: 判断 686"/>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8" name="フローチャート: 判断 687"/>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9" name="フローチャート: 判断 688"/>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90" name="フローチャート: 判断 689"/>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61214</xdr:rowOff>
    </xdr:from>
    <xdr:to>
      <xdr:col>116</xdr:col>
      <xdr:colOff>114300</xdr:colOff>
      <xdr:row>61</xdr:row>
      <xdr:rowOff>162814</xdr:rowOff>
    </xdr:to>
    <xdr:sp macro="" textlink="">
      <xdr:nvSpPr>
        <xdr:cNvPr id="696" name="楕円 695"/>
        <xdr:cNvSpPr/>
      </xdr:nvSpPr>
      <xdr:spPr>
        <a:xfrm>
          <a:off x="22110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84091</xdr:rowOff>
    </xdr:from>
    <xdr:ext cx="469744" cy="259045"/>
    <xdr:sp macro="" textlink="">
      <xdr:nvSpPr>
        <xdr:cNvPr id="697" name="【保健センター・保健所】&#10;一人当たり面積該当値テキスト"/>
        <xdr:cNvSpPr txBox="1"/>
      </xdr:nvSpPr>
      <xdr:spPr>
        <a:xfrm>
          <a:off x="22199600"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70358</xdr:rowOff>
    </xdr:from>
    <xdr:to>
      <xdr:col>112</xdr:col>
      <xdr:colOff>38100</xdr:colOff>
      <xdr:row>62</xdr:row>
      <xdr:rowOff>508</xdr:rowOff>
    </xdr:to>
    <xdr:sp macro="" textlink="">
      <xdr:nvSpPr>
        <xdr:cNvPr id="698" name="楕円 697"/>
        <xdr:cNvSpPr/>
      </xdr:nvSpPr>
      <xdr:spPr>
        <a:xfrm>
          <a:off x="21272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112014</xdr:rowOff>
    </xdr:from>
    <xdr:to>
      <xdr:col>116</xdr:col>
      <xdr:colOff>63500</xdr:colOff>
      <xdr:row>61</xdr:row>
      <xdr:rowOff>121158</xdr:rowOff>
    </xdr:to>
    <xdr:cxnSp macro="">
      <xdr:nvCxnSpPr>
        <xdr:cNvPr id="699" name="直線コネクタ 698"/>
        <xdr:cNvCxnSpPr/>
      </xdr:nvCxnSpPr>
      <xdr:spPr>
        <a:xfrm flipV="1">
          <a:off x="21323300" y="10570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70358</xdr:rowOff>
    </xdr:from>
    <xdr:to>
      <xdr:col>107</xdr:col>
      <xdr:colOff>101600</xdr:colOff>
      <xdr:row>62</xdr:row>
      <xdr:rowOff>508</xdr:rowOff>
    </xdr:to>
    <xdr:sp macro="" textlink="">
      <xdr:nvSpPr>
        <xdr:cNvPr id="700" name="楕円 699"/>
        <xdr:cNvSpPr/>
      </xdr:nvSpPr>
      <xdr:spPr>
        <a:xfrm>
          <a:off x="20383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121158</xdr:rowOff>
    </xdr:from>
    <xdr:to>
      <xdr:col>111</xdr:col>
      <xdr:colOff>177800</xdr:colOff>
      <xdr:row>61</xdr:row>
      <xdr:rowOff>121158</xdr:rowOff>
    </xdr:to>
    <xdr:cxnSp macro="">
      <xdr:nvCxnSpPr>
        <xdr:cNvPr id="701" name="直線コネクタ 700"/>
        <xdr:cNvCxnSpPr/>
      </xdr:nvCxnSpPr>
      <xdr:spPr>
        <a:xfrm>
          <a:off x="20434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70358</xdr:rowOff>
    </xdr:from>
    <xdr:to>
      <xdr:col>102</xdr:col>
      <xdr:colOff>165100</xdr:colOff>
      <xdr:row>62</xdr:row>
      <xdr:rowOff>508</xdr:rowOff>
    </xdr:to>
    <xdr:sp macro="" textlink="">
      <xdr:nvSpPr>
        <xdr:cNvPr id="702" name="楕円 701"/>
        <xdr:cNvSpPr/>
      </xdr:nvSpPr>
      <xdr:spPr>
        <a:xfrm>
          <a:off x="19494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121158</xdr:rowOff>
    </xdr:from>
    <xdr:to>
      <xdr:col>107</xdr:col>
      <xdr:colOff>50800</xdr:colOff>
      <xdr:row>61</xdr:row>
      <xdr:rowOff>121158</xdr:rowOff>
    </xdr:to>
    <xdr:cxnSp macro="">
      <xdr:nvCxnSpPr>
        <xdr:cNvPr id="703" name="直線コネクタ 702"/>
        <xdr:cNvCxnSpPr/>
      </xdr:nvCxnSpPr>
      <xdr:spPr>
        <a:xfrm>
          <a:off x="19545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84074</xdr:rowOff>
    </xdr:from>
    <xdr:to>
      <xdr:col>98</xdr:col>
      <xdr:colOff>38100</xdr:colOff>
      <xdr:row>60</xdr:row>
      <xdr:rowOff>14224</xdr:rowOff>
    </xdr:to>
    <xdr:sp macro="" textlink="">
      <xdr:nvSpPr>
        <xdr:cNvPr id="704" name="楕円 703"/>
        <xdr:cNvSpPr/>
      </xdr:nvSpPr>
      <xdr:spPr>
        <a:xfrm>
          <a:off x="18605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134874</xdr:rowOff>
    </xdr:from>
    <xdr:to>
      <xdr:col>102</xdr:col>
      <xdr:colOff>114300</xdr:colOff>
      <xdr:row>61</xdr:row>
      <xdr:rowOff>121158</xdr:rowOff>
    </xdr:to>
    <xdr:cxnSp macro="">
      <xdr:nvCxnSpPr>
        <xdr:cNvPr id="705" name="直線コネクタ 704"/>
        <xdr:cNvCxnSpPr/>
      </xdr:nvCxnSpPr>
      <xdr:spPr>
        <a:xfrm>
          <a:off x="18656300" y="102504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6" name="n_1ave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7"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8" name="n_3aveValue【保健センター・保健所】&#10;一人当たり面積"/>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9" name="n_4aveValue【保健センター・保健所】&#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17035</xdr:rowOff>
    </xdr:from>
    <xdr:ext cx="469744" cy="259045"/>
    <xdr:sp macro="" textlink="">
      <xdr:nvSpPr>
        <xdr:cNvPr id="710" name="n_1mainValue【保健センター・保健所】&#10;一人当たり面積"/>
        <xdr:cNvSpPr txBox="1"/>
      </xdr:nvSpPr>
      <xdr:spPr>
        <a:xfrm>
          <a:off x="21075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711" name="n_2main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712" name="n_3main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30751</xdr:rowOff>
    </xdr:from>
    <xdr:ext cx="469744" cy="259045"/>
    <xdr:sp macro="" textlink="">
      <xdr:nvSpPr>
        <xdr:cNvPr id="713" name="n_4mainValue【保健センター・保健所】&#10;一人当たり面積"/>
        <xdr:cNvSpPr txBox="1"/>
      </xdr:nvSpPr>
      <xdr:spPr>
        <a:xfrm>
          <a:off x="18421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4" name="テキスト ボックス 73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6" name="テキスト ボックス 73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8" name="直線コネクタ 737"/>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9"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40" name="直線コネクタ 739"/>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41"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2" name="直線コネクタ 741"/>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3"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4" name="フローチャート: 判断 74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5" name="フローチャート: 判断 74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6" name="フローチャート: 判断 745"/>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7" name="フローチャート: 判断 746"/>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8" name="フローチャート: 判断 747"/>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54" name="楕円 753"/>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755" name="【消防施設】&#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97789</xdr:rowOff>
    </xdr:from>
    <xdr:to>
      <xdr:col>81</xdr:col>
      <xdr:colOff>101600</xdr:colOff>
      <xdr:row>81</xdr:row>
      <xdr:rowOff>27939</xdr:rowOff>
    </xdr:to>
    <xdr:sp macro="" textlink="">
      <xdr:nvSpPr>
        <xdr:cNvPr id="756" name="楕円 755"/>
        <xdr:cNvSpPr/>
      </xdr:nvSpPr>
      <xdr:spPr>
        <a:xfrm>
          <a:off x="15430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148589</xdr:rowOff>
    </xdr:from>
    <xdr:to>
      <xdr:col>85</xdr:col>
      <xdr:colOff>127000</xdr:colOff>
      <xdr:row>80</xdr:row>
      <xdr:rowOff>152400</xdr:rowOff>
    </xdr:to>
    <xdr:cxnSp macro="">
      <xdr:nvCxnSpPr>
        <xdr:cNvPr id="757" name="直線コネクタ 756"/>
        <xdr:cNvCxnSpPr/>
      </xdr:nvCxnSpPr>
      <xdr:spPr>
        <a:xfrm>
          <a:off x="15481300" y="13864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758" name="楕円 757"/>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148589</xdr:rowOff>
    </xdr:from>
    <xdr:to>
      <xdr:col>81</xdr:col>
      <xdr:colOff>50800</xdr:colOff>
      <xdr:row>80</xdr:row>
      <xdr:rowOff>152400</xdr:rowOff>
    </xdr:to>
    <xdr:cxnSp macro="">
      <xdr:nvCxnSpPr>
        <xdr:cNvPr id="759" name="直線コネクタ 758"/>
        <xdr:cNvCxnSpPr/>
      </xdr:nvCxnSpPr>
      <xdr:spPr>
        <a:xfrm flipV="1">
          <a:off x="14592300" y="13864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60" name="楕円 759"/>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152400</xdr:rowOff>
    </xdr:to>
    <xdr:cxnSp macro="">
      <xdr:nvCxnSpPr>
        <xdr:cNvPr id="761" name="直線コネクタ 760"/>
        <xdr:cNvCxnSpPr/>
      </xdr:nvCxnSpPr>
      <xdr:spPr>
        <a:xfrm>
          <a:off x="13703300" y="138245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67311</xdr:rowOff>
    </xdr:from>
    <xdr:to>
      <xdr:col>67</xdr:col>
      <xdr:colOff>101600</xdr:colOff>
      <xdr:row>82</xdr:row>
      <xdr:rowOff>168911</xdr:rowOff>
    </xdr:to>
    <xdr:sp macro="" textlink="">
      <xdr:nvSpPr>
        <xdr:cNvPr id="762" name="楕円 761"/>
        <xdr:cNvSpPr/>
      </xdr:nvSpPr>
      <xdr:spPr>
        <a:xfrm>
          <a:off x="12763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108586</xdr:rowOff>
    </xdr:from>
    <xdr:to>
      <xdr:col>71</xdr:col>
      <xdr:colOff>177800</xdr:colOff>
      <xdr:row>82</xdr:row>
      <xdr:rowOff>118111</xdr:rowOff>
    </xdr:to>
    <xdr:cxnSp macro="">
      <xdr:nvCxnSpPr>
        <xdr:cNvPr id="763" name="直線コネクタ 762"/>
        <xdr:cNvCxnSpPr/>
      </xdr:nvCxnSpPr>
      <xdr:spPr>
        <a:xfrm flipV="1">
          <a:off x="12814300" y="13824586"/>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4"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5"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6"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7"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768" name="n_1mainValue【消防施設】&#10;有形固定資産減価償却率"/>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769" name="n_2mainValue【消防施設】&#10;有形固定資産減価償却率"/>
        <xdr:cNvSpPr txBox="1"/>
      </xdr:nvSpPr>
      <xdr:spPr>
        <a:xfrm>
          <a:off x="14389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70" name="n_3mainValue【消防施設】&#10;有形固定資産減価償却率"/>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771" name="n_4mainValue【消防施設】&#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85</xdr:row>
      <xdr:rowOff>127254</xdr:rowOff>
    </xdr:to>
    <xdr:cxnSp macro="">
      <xdr:nvCxnSpPr>
        <xdr:cNvPr id="793" name="直線コネクタ 792"/>
        <xdr:cNvCxnSpPr/>
      </xdr:nvCxnSpPr>
      <xdr:spPr>
        <a:xfrm flipV="1">
          <a:off x="22160864" y="1367637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94"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95" name="直線コネクタ 794"/>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96"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97" name="直線コネクタ 79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32021</xdr:rowOff>
    </xdr:from>
    <xdr:ext cx="469744" cy="259045"/>
    <xdr:sp macro="" textlink="">
      <xdr:nvSpPr>
        <xdr:cNvPr id="798" name="【消防施設】&#10;一人当たり面積平均値テキスト"/>
        <xdr:cNvSpPr txBox="1"/>
      </xdr:nvSpPr>
      <xdr:spPr>
        <a:xfrm>
          <a:off x="22199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799" name="フローチャート: 判断 798"/>
        <xdr:cNvSpPr/>
      </xdr:nvSpPr>
      <xdr:spPr>
        <a:xfrm>
          <a:off x="22110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53594</xdr:rowOff>
    </xdr:from>
    <xdr:to>
      <xdr:col>112</xdr:col>
      <xdr:colOff>38100</xdr:colOff>
      <xdr:row>83</xdr:row>
      <xdr:rowOff>155194</xdr:rowOff>
    </xdr:to>
    <xdr:sp macro="" textlink="">
      <xdr:nvSpPr>
        <xdr:cNvPr id="800" name="フローチャート: 判断 799"/>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53594</xdr:rowOff>
    </xdr:from>
    <xdr:to>
      <xdr:col>107</xdr:col>
      <xdr:colOff>101600</xdr:colOff>
      <xdr:row>83</xdr:row>
      <xdr:rowOff>155194</xdr:rowOff>
    </xdr:to>
    <xdr:sp macro="" textlink="">
      <xdr:nvSpPr>
        <xdr:cNvPr id="801" name="フローチャート: 判断 800"/>
        <xdr:cNvSpPr/>
      </xdr:nvSpPr>
      <xdr:spPr>
        <a:xfrm>
          <a:off x="20383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62737</xdr:rowOff>
    </xdr:from>
    <xdr:to>
      <xdr:col>102</xdr:col>
      <xdr:colOff>165100</xdr:colOff>
      <xdr:row>83</xdr:row>
      <xdr:rowOff>164337</xdr:rowOff>
    </xdr:to>
    <xdr:sp macro="" textlink="">
      <xdr:nvSpPr>
        <xdr:cNvPr id="802" name="フローチャート: 判断 801"/>
        <xdr:cNvSpPr/>
      </xdr:nvSpPr>
      <xdr:spPr>
        <a:xfrm>
          <a:off x="19494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35306</xdr:rowOff>
    </xdr:from>
    <xdr:to>
      <xdr:col>98</xdr:col>
      <xdr:colOff>38100</xdr:colOff>
      <xdr:row>83</xdr:row>
      <xdr:rowOff>136906</xdr:rowOff>
    </xdr:to>
    <xdr:sp macro="" textlink="">
      <xdr:nvSpPr>
        <xdr:cNvPr id="803" name="フローチャート: 判断 802"/>
        <xdr:cNvSpPr/>
      </xdr:nvSpPr>
      <xdr:spPr>
        <a:xfrm>
          <a:off x="18605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87885</xdr:rowOff>
    </xdr:from>
    <xdr:to>
      <xdr:col>116</xdr:col>
      <xdr:colOff>114300</xdr:colOff>
      <xdr:row>83</xdr:row>
      <xdr:rowOff>18035</xdr:rowOff>
    </xdr:to>
    <xdr:sp macro="" textlink="">
      <xdr:nvSpPr>
        <xdr:cNvPr id="809" name="楕円 808"/>
        <xdr:cNvSpPr/>
      </xdr:nvSpPr>
      <xdr:spPr>
        <a:xfrm>
          <a:off x="22110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110762</xdr:rowOff>
    </xdr:from>
    <xdr:ext cx="469744" cy="259045"/>
    <xdr:sp macro="" textlink="">
      <xdr:nvSpPr>
        <xdr:cNvPr id="810" name="【消防施設】&#10;一人当たり面積該当値テキスト"/>
        <xdr:cNvSpPr txBox="1"/>
      </xdr:nvSpPr>
      <xdr:spPr>
        <a:xfrm>
          <a:off x="22199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811" name="楕円 810"/>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138685</xdr:rowOff>
    </xdr:from>
    <xdr:to>
      <xdr:col>116</xdr:col>
      <xdr:colOff>63500</xdr:colOff>
      <xdr:row>82</xdr:row>
      <xdr:rowOff>138685</xdr:rowOff>
    </xdr:to>
    <xdr:cxnSp macro="">
      <xdr:nvCxnSpPr>
        <xdr:cNvPr id="812" name="直線コネクタ 811"/>
        <xdr:cNvCxnSpPr/>
      </xdr:nvCxnSpPr>
      <xdr:spPr>
        <a:xfrm>
          <a:off x="21323300" y="14197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97028</xdr:rowOff>
    </xdr:from>
    <xdr:to>
      <xdr:col>107</xdr:col>
      <xdr:colOff>101600</xdr:colOff>
      <xdr:row>83</xdr:row>
      <xdr:rowOff>27178</xdr:rowOff>
    </xdr:to>
    <xdr:sp macro="" textlink="">
      <xdr:nvSpPr>
        <xdr:cNvPr id="813" name="楕円 812"/>
        <xdr:cNvSpPr/>
      </xdr:nvSpPr>
      <xdr:spPr>
        <a:xfrm>
          <a:off x="2038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138685</xdr:rowOff>
    </xdr:from>
    <xdr:to>
      <xdr:col>111</xdr:col>
      <xdr:colOff>177800</xdr:colOff>
      <xdr:row>82</xdr:row>
      <xdr:rowOff>147828</xdr:rowOff>
    </xdr:to>
    <xdr:cxnSp macro="">
      <xdr:nvCxnSpPr>
        <xdr:cNvPr id="814" name="直線コネクタ 813"/>
        <xdr:cNvCxnSpPr/>
      </xdr:nvCxnSpPr>
      <xdr:spPr>
        <a:xfrm flipV="1">
          <a:off x="20434300" y="1419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815" name="楕円 814"/>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147828</xdr:rowOff>
    </xdr:from>
    <xdr:to>
      <xdr:col>107</xdr:col>
      <xdr:colOff>50800</xdr:colOff>
      <xdr:row>82</xdr:row>
      <xdr:rowOff>147828</xdr:rowOff>
    </xdr:to>
    <xdr:cxnSp macro="">
      <xdr:nvCxnSpPr>
        <xdr:cNvPr id="816" name="直線コネクタ 815"/>
        <xdr:cNvCxnSpPr/>
      </xdr:nvCxnSpPr>
      <xdr:spPr>
        <a:xfrm>
          <a:off x="19545300" y="1420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30735</xdr:rowOff>
    </xdr:from>
    <xdr:to>
      <xdr:col>98</xdr:col>
      <xdr:colOff>38100</xdr:colOff>
      <xdr:row>77</xdr:row>
      <xdr:rowOff>132335</xdr:rowOff>
    </xdr:to>
    <xdr:sp macro="" textlink="">
      <xdr:nvSpPr>
        <xdr:cNvPr id="817" name="楕円 816"/>
        <xdr:cNvSpPr/>
      </xdr:nvSpPr>
      <xdr:spPr>
        <a:xfrm>
          <a:off x="18605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81535</xdr:rowOff>
    </xdr:from>
    <xdr:to>
      <xdr:col>102</xdr:col>
      <xdr:colOff>114300</xdr:colOff>
      <xdr:row>82</xdr:row>
      <xdr:rowOff>147828</xdr:rowOff>
    </xdr:to>
    <xdr:cxnSp macro="">
      <xdr:nvCxnSpPr>
        <xdr:cNvPr id="818" name="直線コネクタ 817"/>
        <xdr:cNvCxnSpPr/>
      </xdr:nvCxnSpPr>
      <xdr:spPr>
        <a:xfrm>
          <a:off x="18656300" y="13283185"/>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146321</xdr:rowOff>
    </xdr:from>
    <xdr:ext cx="469744" cy="259045"/>
    <xdr:sp macro="" textlink="">
      <xdr:nvSpPr>
        <xdr:cNvPr id="819"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146321</xdr:rowOff>
    </xdr:from>
    <xdr:ext cx="469744" cy="259045"/>
    <xdr:sp macro="" textlink="">
      <xdr:nvSpPr>
        <xdr:cNvPr id="820" name="n_2aveValue【消防施設】&#10;一人当たり面積"/>
        <xdr:cNvSpPr txBox="1"/>
      </xdr:nvSpPr>
      <xdr:spPr>
        <a:xfrm>
          <a:off x="201994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155464</xdr:rowOff>
    </xdr:from>
    <xdr:ext cx="469744" cy="259045"/>
    <xdr:sp macro="" textlink="">
      <xdr:nvSpPr>
        <xdr:cNvPr id="821" name="n_3aveValue【消防施設】&#10;一人当たり面積"/>
        <xdr:cNvSpPr txBox="1"/>
      </xdr:nvSpPr>
      <xdr:spPr>
        <a:xfrm>
          <a:off x="19310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128033</xdr:rowOff>
    </xdr:from>
    <xdr:ext cx="469744" cy="259045"/>
    <xdr:sp macro="" textlink="">
      <xdr:nvSpPr>
        <xdr:cNvPr id="822" name="n_4aveValue【消防施設】&#10;一人当たり面積"/>
        <xdr:cNvSpPr txBox="1"/>
      </xdr:nvSpPr>
      <xdr:spPr>
        <a:xfrm>
          <a:off x="184214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34562</xdr:rowOff>
    </xdr:from>
    <xdr:ext cx="469744" cy="259045"/>
    <xdr:sp macro="" textlink="">
      <xdr:nvSpPr>
        <xdr:cNvPr id="823" name="n_1mainValue【消防施設】&#10;一人当たり面積"/>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43705</xdr:rowOff>
    </xdr:from>
    <xdr:ext cx="469744" cy="259045"/>
    <xdr:sp macro="" textlink="">
      <xdr:nvSpPr>
        <xdr:cNvPr id="824" name="n_2mainValue【消防施設】&#10;一人当たり面積"/>
        <xdr:cNvSpPr txBox="1"/>
      </xdr:nvSpPr>
      <xdr:spPr>
        <a:xfrm>
          <a:off x="20199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825" name="n_3mainValue【消防施設】&#10;一人当たり面積"/>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148862</xdr:rowOff>
    </xdr:from>
    <xdr:ext cx="469744" cy="259045"/>
    <xdr:sp macro="" textlink="">
      <xdr:nvSpPr>
        <xdr:cNvPr id="826" name="n_4mainValue【消防施設】&#10;一人当たり面積"/>
        <xdr:cNvSpPr txBox="1"/>
      </xdr:nvSpPr>
      <xdr:spPr>
        <a:xfrm>
          <a:off x="184214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99695</xdr:rowOff>
    </xdr:from>
    <xdr:to>
      <xdr:col>85</xdr:col>
      <xdr:colOff>177800</xdr:colOff>
      <xdr:row>104</xdr:row>
      <xdr:rowOff>29845</xdr:rowOff>
    </xdr:to>
    <xdr:sp macro="" textlink="">
      <xdr:nvSpPr>
        <xdr:cNvPr id="867" name="楕円 866"/>
        <xdr:cNvSpPr/>
      </xdr:nvSpPr>
      <xdr:spPr>
        <a:xfrm>
          <a:off x="16268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78122</xdr:rowOff>
    </xdr:from>
    <xdr:ext cx="405111" cy="259045"/>
    <xdr:sp macro="" textlink="">
      <xdr:nvSpPr>
        <xdr:cNvPr id="868" name="【庁舎】&#10;有形固定資産減価償却率該当値テキスト"/>
        <xdr:cNvSpPr txBox="1"/>
      </xdr:nvSpPr>
      <xdr:spPr>
        <a:xfrm>
          <a:off x="1635760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69" name="楕円 868"/>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150495</xdr:rowOff>
    </xdr:to>
    <xdr:cxnSp macro="">
      <xdr:nvCxnSpPr>
        <xdr:cNvPr id="870" name="直線コネクタ 869"/>
        <xdr:cNvCxnSpPr/>
      </xdr:nvCxnSpPr>
      <xdr:spPr>
        <a:xfrm>
          <a:off x="15481300" y="177584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168275</xdr:rowOff>
    </xdr:from>
    <xdr:to>
      <xdr:col>76</xdr:col>
      <xdr:colOff>165100</xdr:colOff>
      <xdr:row>103</xdr:row>
      <xdr:rowOff>98425</xdr:rowOff>
    </xdr:to>
    <xdr:sp macro="" textlink="">
      <xdr:nvSpPr>
        <xdr:cNvPr id="871" name="楕円 870"/>
        <xdr:cNvSpPr/>
      </xdr:nvSpPr>
      <xdr:spPr>
        <a:xfrm>
          <a:off x="14541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47625</xdr:rowOff>
    </xdr:from>
    <xdr:to>
      <xdr:col>81</xdr:col>
      <xdr:colOff>50800</xdr:colOff>
      <xdr:row>103</xdr:row>
      <xdr:rowOff>99061</xdr:rowOff>
    </xdr:to>
    <xdr:cxnSp macro="">
      <xdr:nvCxnSpPr>
        <xdr:cNvPr id="872" name="直線コネクタ 871"/>
        <xdr:cNvCxnSpPr/>
      </xdr:nvCxnSpPr>
      <xdr:spPr>
        <a:xfrm>
          <a:off x="14592300" y="177069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3" name="楕円 872"/>
        <xdr:cNvSpPr/>
      </xdr:nvSpPr>
      <xdr:spPr>
        <a:xfrm>
          <a:off x="1365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47625</xdr:rowOff>
    </xdr:to>
    <xdr:cxnSp macro="">
      <xdr:nvCxnSpPr>
        <xdr:cNvPr id="874" name="直線コネクタ 873"/>
        <xdr:cNvCxnSpPr/>
      </xdr:nvCxnSpPr>
      <xdr:spPr>
        <a:xfrm>
          <a:off x="13703300" y="176555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164464</xdr:rowOff>
    </xdr:from>
    <xdr:to>
      <xdr:col>67</xdr:col>
      <xdr:colOff>101600</xdr:colOff>
      <xdr:row>102</xdr:row>
      <xdr:rowOff>94614</xdr:rowOff>
    </xdr:to>
    <xdr:sp macro="" textlink="">
      <xdr:nvSpPr>
        <xdr:cNvPr id="875" name="楕円 874"/>
        <xdr:cNvSpPr/>
      </xdr:nvSpPr>
      <xdr:spPr>
        <a:xfrm>
          <a:off x="12763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43814</xdr:rowOff>
    </xdr:from>
    <xdr:to>
      <xdr:col>71</xdr:col>
      <xdr:colOff>177800</xdr:colOff>
      <xdr:row>102</xdr:row>
      <xdr:rowOff>167639</xdr:rowOff>
    </xdr:to>
    <xdr:cxnSp macro="">
      <xdr:nvCxnSpPr>
        <xdr:cNvPr id="876" name="直線コネクタ 875"/>
        <xdr:cNvCxnSpPr/>
      </xdr:nvCxnSpPr>
      <xdr:spPr>
        <a:xfrm>
          <a:off x="12814300" y="1753171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140988</xdr:rowOff>
    </xdr:from>
    <xdr:ext cx="405111" cy="259045"/>
    <xdr:sp macro="" textlink="">
      <xdr:nvSpPr>
        <xdr:cNvPr id="881" name="n_1mainValue【庁舎】&#10;有形固定資産減価償却率"/>
        <xdr:cNvSpPr txBox="1"/>
      </xdr:nvSpPr>
      <xdr:spPr>
        <a:xfrm>
          <a:off x="15266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114952</xdr:rowOff>
    </xdr:from>
    <xdr:ext cx="405111" cy="259045"/>
    <xdr:sp macro="" textlink="">
      <xdr:nvSpPr>
        <xdr:cNvPr id="882" name="n_2mainValue【庁舎】&#10;有形固定資産減価償却率"/>
        <xdr:cNvSpPr txBox="1"/>
      </xdr:nvSpPr>
      <xdr:spPr>
        <a:xfrm>
          <a:off x="14389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83" name="n_3main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111141</xdr:rowOff>
    </xdr:from>
    <xdr:ext cx="405111" cy="259045"/>
    <xdr:sp macro="" textlink="">
      <xdr:nvSpPr>
        <xdr:cNvPr id="884" name="n_4mainValue【庁舎】&#10;有形固定資産減価償却率"/>
        <xdr:cNvSpPr txBox="1"/>
      </xdr:nvSpPr>
      <xdr:spPr>
        <a:xfrm>
          <a:off x="12611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4" name="楕円 923"/>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925" name="【庁舎】&#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926" name="楕円 925"/>
        <xdr:cNvSpPr/>
      </xdr:nvSpPr>
      <xdr:spPr>
        <a:xfrm>
          <a:off x="2127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80011</xdr:rowOff>
    </xdr:to>
    <xdr:cxnSp macro="">
      <xdr:nvCxnSpPr>
        <xdr:cNvPr id="927" name="直線コネクタ 926"/>
        <xdr:cNvCxnSpPr/>
      </xdr:nvCxnSpPr>
      <xdr:spPr>
        <a:xfrm flipV="1">
          <a:off x="21323300" y="18078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29211</xdr:rowOff>
    </xdr:from>
    <xdr:to>
      <xdr:col>107</xdr:col>
      <xdr:colOff>101600</xdr:colOff>
      <xdr:row>105</xdr:row>
      <xdr:rowOff>130811</xdr:rowOff>
    </xdr:to>
    <xdr:sp macro="" textlink="">
      <xdr:nvSpPr>
        <xdr:cNvPr id="928" name="楕円 927"/>
        <xdr:cNvSpPr/>
      </xdr:nvSpPr>
      <xdr:spPr>
        <a:xfrm>
          <a:off x="2038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80011</xdr:rowOff>
    </xdr:from>
    <xdr:to>
      <xdr:col>111</xdr:col>
      <xdr:colOff>177800</xdr:colOff>
      <xdr:row>105</xdr:row>
      <xdr:rowOff>80011</xdr:rowOff>
    </xdr:to>
    <xdr:cxnSp macro="">
      <xdr:nvCxnSpPr>
        <xdr:cNvPr id="929" name="直線コネクタ 928"/>
        <xdr:cNvCxnSpPr/>
      </xdr:nvCxnSpPr>
      <xdr:spPr>
        <a:xfrm>
          <a:off x="20434300" y="1808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30" name="楕円 929"/>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80011</xdr:rowOff>
    </xdr:to>
    <xdr:cxnSp macro="">
      <xdr:nvCxnSpPr>
        <xdr:cNvPr id="931" name="直線コネクタ 930"/>
        <xdr:cNvCxnSpPr/>
      </xdr:nvCxnSpPr>
      <xdr:spPr>
        <a:xfrm>
          <a:off x="19545300" y="18078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158750</xdr:rowOff>
    </xdr:from>
    <xdr:to>
      <xdr:col>98</xdr:col>
      <xdr:colOff>38100</xdr:colOff>
      <xdr:row>104</xdr:row>
      <xdr:rowOff>88900</xdr:rowOff>
    </xdr:to>
    <xdr:sp macro="" textlink="">
      <xdr:nvSpPr>
        <xdr:cNvPr id="932" name="楕円 931"/>
        <xdr:cNvSpPr/>
      </xdr:nvSpPr>
      <xdr:spPr>
        <a:xfrm>
          <a:off x="18605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38100</xdr:rowOff>
    </xdr:from>
    <xdr:to>
      <xdr:col>102</xdr:col>
      <xdr:colOff>114300</xdr:colOff>
      <xdr:row>105</xdr:row>
      <xdr:rowOff>76200</xdr:rowOff>
    </xdr:to>
    <xdr:cxnSp macro="">
      <xdr:nvCxnSpPr>
        <xdr:cNvPr id="933" name="直線コネクタ 932"/>
        <xdr:cNvCxnSpPr/>
      </xdr:nvCxnSpPr>
      <xdr:spPr>
        <a:xfrm>
          <a:off x="18656300" y="17868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147338</xdr:rowOff>
    </xdr:from>
    <xdr:ext cx="469744" cy="259045"/>
    <xdr:sp macro="" textlink="">
      <xdr:nvSpPr>
        <xdr:cNvPr id="938" name="n_1mainValue【庁舎】&#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147338</xdr:rowOff>
    </xdr:from>
    <xdr:ext cx="469744" cy="259045"/>
    <xdr:sp macro="" textlink="">
      <xdr:nvSpPr>
        <xdr:cNvPr id="939" name="n_2mainValue【庁舎】&#10;一人当たり面積"/>
        <xdr:cNvSpPr txBox="1"/>
      </xdr:nvSpPr>
      <xdr:spPr>
        <a:xfrm>
          <a:off x="20199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40"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105427</xdr:rowOff>
    </xdr:from>
    <xdr:ext cx="469744" cy="259045"/>
    <xdr:sp macro="" textlink="">
      <xdr:nvSpPr>
        <xdr:cNvPr id="941" name="n_4mainValue【庁舎】&#10;一人当たり面積"/>
        <xdr:cNvSpPr txBox="1"/>
      </xdr:nvSpPr>
      <xdr:spPr>
        <a:xfrm>
          <a:off x="18421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体育館・プール、一般廃棄物処理施設及び消防施設で類似団体平均値を下回っているものの、図書館、福祉施設、市民会館、保健センター・保健所及び庁舎では、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類似団体平均値を大きく下回っているもののうち、一般廃棄物処理施設については、平成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年度に策定された高松市西部クリーンセンター長寿命化計画に基づき、令和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年度まで稼働を延長するため焼却施設及び破砕施設の基幹的設備改修工事を実施したことにより、平成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年度以降の有形固定資産減価償却率が改善した。　</a:t>
          </a:r>
        </a:p>
        <a:p>
          <a:r>
            <a:rPr kumimoji="1" lang="ja-JP" altLang="en-US" sz="1300">
              <a:latin typeface="ＭＳ Ｐゴシック" panose="020B0600070205080204" pitchFamily="50" charset="-128"/>
              <a:ea typeface="ＭＳ Ｐゴシック" panose="020B0600070205080204" pitchFamily="50" charset="-128"/>
            </a:rPr>
            <a:t>　また、類似団体平均値を大きく上回っているもののうち、図書館については、資産の大部分を占める中央図書館が平成３年度の竣工以来大規模改修が行われておらず、耐用年数到来時期にさしかかっているため、有形固定資産減価償却率が高くなっている。今後、中央図書館を含むサンクリスタル高松についての対応検討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424,414
419,546
375.54
187,318,575
182,753,513
3,797,367
100,696,811
180,197,465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分母である基準財政需要額が、臨時財政対策債発行可能額の増により増加したことなどにより、前年度から０．０２ポイント減の０．８０となり、類似団体平均より０．０２ポイント上回っている。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引き続き、市税を始めとした自主財源の積極的な確保に努めるほか、行財政改革の推進や施策、事業の厳しい選択を図り、指数の改善に努める。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公債費などの経常経費が増加した一方、地方交付税や地方消費税交付金、臨時財政対策債の増などにより、経常一般財源が大幅に増加した結果、経常収支比率は前年度から５．０ポイント減少し、８９．８％となった。</a:t>
          </a:r>
        </a:p>
        <a:p>
          <a:r>
            <a:rPr kumimoji="1" lang="ja-JP" altLang="en-US" sz="1300">
              <a:latin typeface="ＭＳ Ｐゴシック" panose="020B0600070205080204" pitchFamily="50" charset="-128"/>
              <a:ea typeface="ＭＳ Ｐゴシック" panose="020B0600070205080204" pitchFamily="50" charset="-128"/>
            </a:rPr>
            <a:t>　引き続き、市税収納率の向上や受益者負担の適正化をはじめ、自主財源の確保に全力を挙げて取り組むほか、予算の執行段階においても再度精査するなど、経常経費のさらなる見直しを図り、財政構造の弾力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7891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36830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6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95673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6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162560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110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４，４０３円増加したものの、３年ぶりに類似団体平均を下回った。うち人件費については、職員給与費等の増、物件費については、新型コロナウイルス感染症予防接種事業に係る経費等が増となり、全体として増となった。</a:t>
          </a:r>
        </a:p>
        <a:p>
          <a:r>
            <a:rPr kumimoji="1" lang="ja-JP" altLang="en-US" sz="1300">
              <a:latin typeface="ＭＳ Ｐゴシック" panose="020B0600070205080204" pitchFamily="50" charset="-128"/>
              <a:ea typeface="ＭＳ Ｐゴシック" panose="020B0600070205080204" pitchFamily="50" charset="-128"/>
            </a:rPr>
            <a:t>　今後とも、引き続き職員数の適正化による人件費の抑制に努めるとともに、指定管理等による民間委託の推進などによる行政コスト削減を図っていく。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10227</xdr:rowOff>
    </xdr:from>
    <xdr:to>
      <xdr:col>23</xdr:col>
      <xdr:colOff>133350</xdr:colOff>
      <xdr:row>83</xdr:row>
      <xdr:rowOff>98763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40577"/>
          <a:ext cx="838200" cy="8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150313</xdr:rowOff>
    </xdr:from>
    <xdr:to>
      <xdr:col>19</xdr:col>
      <xdr:colOff>133350</xdr:colOff>
      <xdr:row>83</xdr:row>
      <xdr:rowOff>10227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7763"/>
          <a:ext cx="889000" cy="20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62661</xdr:rowOff>
    </xdr:from>
    <xdr:to>
      <xdr:col>15</xdr:col>
      <xdr:colOff>82550</xdr:colOff>
      <xdr:row>81</xdr:row>
      <xdr:rowOff>150313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50111"/>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26688</xdr:rowOff>
    </xdr:from>
    <xdr:to>
      <xdr:col>11</xdr:col>
      <xdr:colOff>31750</xdr:colOff>
      <xdr:row>81</xdr:row>
      <xdr:rowOff>62661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4138"/>
          <a:ext cx="8890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47963</xdr:rowOff>
    </xdr:from>
    <xdr:to>
      <xdr:col>23</xdr:col>
      <xdr:colOff>184150</xdr:colOff>
      <xdr:row>83</xdr:row>
      <xdr:rowOff>149563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64490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2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130877</xdr:rowOff>
    </xdr:from>
    <xdr:to>
      <xdr:col>19</xdr:col>
      <xdr:colOff>184150</xdr:colOff>
      <xdr:row>83</xdr:row>
      <xdr:rowOff>61027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45804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7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99513</xdr:rowOff>
    </xdr:from>
    <xdr:to>
      <xdr:col>15</xdr:col>
      <xdr:colOff>133350</xdr:colOff>
      <xdr:row>82</xdr:row>
      <xdr:rowOff>29663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11861</xdr:rowOff>
    </xdr:from>
    <xdr:to>
      <xdr:col>11</xdr:col>
      <xdr:colOff>82550</xdr:colOff>
      <xdr:row>81</xdr:row>
      <xdr:rowOff>113461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123638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147338</xdr:rowOff>
    </xdr:from>
    <xdr:to>
      <xdr:col>7</xdr:col>
      <xdr:colOff>31750</xdr:colOff>
      <xdr:row>81</xdr:row>
      <xdr:rowOff>77488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87665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令和３年度は、前年度と変わらず、類似団体平均より１．２ポイント上回った。</a:t>
          </a:r>
        </a:p>
        <a:p>
          <a:r>
            <a:rPr kumimoji="1" lang="ja-JP" altLang="en-US" sz="1300">
              <a:latin typeface="ＭＳ Ｐゴシック" panose="020B0600070205080204" pitchFamily="50" charset="-128"/>
              <a:ea typeface="ＭＳ Ｐゴシック" panose="020B0600070205080204" pitchFamily="50" charset="-128"/>
            </a:rPr>
            <a:t>　今後とも引き続き、本市の財政状況を踏まえた適正な給与水準の維持に努める。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4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市町合併を機に行ってきた職員数の減員も限界に達する中、新たな行政需要や著しい社会経済状況の変化への対応などから職員数は増加傾向にあり、類似団体平均を上回る結果となっている。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今後も職員数の増加が見込まれるなか、引き続き施策・事業の取捨選択、事務事業の簡素化及び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を活用した業務改革を行い、限られた人的資源を有効に活用することで、高松市が目標として掲げる、令和４年度から年８度までの５年間で職員数△３３人（会計年度任用職員を含む）の達成を目指す。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17780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0706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153035</xdr:rowOff>
    </xdr:from>
    <xdr:to>
      <xdr:col>77</xdr:col>
      <xdr:colOff>44450</xdr:colOff>
      <xdr:row>63</xdr:row>
      <xdr:rowOff>5715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829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153035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46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62</xdr:row>
      <xdr:rowOff>116840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266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110507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126365</xdr:rowOff>
    </xdr:from>
    <xdr:to>
      <xdr:col>77</xdr:col>
      <xdr:colOff>95250</xdr:colOff>
      <xdr:row>63</xdr:row>
      <xdr:rowOff>56515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102235</xdr:rowOff>
    </xdr:from>
    <xdr:to>
      <xdr:col>73</xdr:col>
      <xdr:colOff>44450</xdr:colOff>
      <xdr:row>63</xdr:row>
      <xdr:rowOff>32385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17162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分母のうち臨時財政対策債発行可能額の増による標準財政規模の増などにより、前年度から０．３ポイント改善した。</a:t>
          </a:r>
        </a:p>
        <a:p>
          <a:r>
            <a:rPr kumimoji="1" lang="ja-JP" altLang="en-US" sz="1300">
              <a:latin typeface="ＭＳ Ｐゴシック" panose="020B0600070205080204" pitchFamily="50" charset="-128"/>
              <a:ea typeface="ＭＳ Ｐゴシック" panose="020B0600070205080204" pitchFamily="50" charset="-128"/>
            </a:rPr>
            <a:t>　今後とも計画的な市債の発行と償還に取り組み、比率の改善に努める。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106363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1056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106363</xdr:rowOff>
    </xdr:from>
    <xdr:to>
      <xdr:col>77</xdr:col>
      <xdr:colOff>44450</xdr:colOff>
      <xdr:row>41</xdr:row>
      <xdr:rowOff>136525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1358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136525</xdr:rowOff>
    </xdr:from>
    <xdr:to>
      <xdr:col>72</xdr:col>
      <xdr:colOff>203200</xdr:colOff>
      <xdr:row>41</xdr:row>
      <xdr:rowOff>166688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6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166688</xdr:rowOff>
    </xdr:from>
    <xdr:to>
      <xdr:col>68</xdr:col>
      <xdr:colOff>152400</xdr:colOff>
      <xdr:row>42</xdr:row>
      <xdr:rowOff>55563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1961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55563</xdr:rowOff>
    </xdr:from>
    <xdr:to>
      <xdr:col>77</xdr:col>
      <xdr:colOff>95250</xdr:colOff>
      <xdr:row>41</xdr:row>
      <xdr:rowOff>157163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141940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85725</xdr:rowOff>
    </xdr:from>
    <xdr:to>
      <xdr:col>73</xdr:col>
      <xdr:colOff>44450</xdr:colOff>
      <xdr:row>42</xdr:row>
      <xdr:rowOff>15875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115888</xdr:rowOff>
    </xdr:from>
    <xdr:to>
      <xdr:col>68</xdr:col>
      <xdr:colOff>203200</xdr:colOff>
      <xdr:row>42</xdr:row>
      <xdr:rowOff>46038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30815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4763</xdr:rowOff>
    </xdr:from>
    <xdr:to>
      <xdr:col>64</xdr:col>
      <xdr:colOff>152400</xdr:colOff>
      <xdr:row>42</xdr:row>
      <xdr:rowOff>106363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91140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結果的に財政調整基金の取崩しを行う必要がなくなり、減債基金を１７億円、施設整備基金を１０億円積み立てたこと、また、令和２年度決算における実質収支から１６億円を財政調整基金に積み立てたことにより、充当可能基金が約４８．６億円増加したことなどから、前年度に比べ６．５ポイント改善した。</a:t>
          </a:r>
        </a:p>
        <a:p>
          <a:r>
            <a:rPr kumimoji="1" lang="ja-JP" altLang="en-US" sz="1300">
              <a:latin typeface="ＭＳ Ｐゴシック" panose="020B0600070205080204" pitchFamily="50" charset="-128"/>
              <a:ea typeface="ＭＳ Ｐゴシック" panose="020B0600070205080204" pitchFamily="50" charset="-128"/>
            </a:rPr>
            <a:t>　将来負担額において、後年度負担を考慮し、プライマリーバランスの黒字を堅持した市債発行に努めるほか、施策・事業の取捨選択など、更なる効率化に努め、基金の取崩しに頼らない予算編成に向け取り組んで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2963</xdr:rowOff>
    </xdr:from>
    <xdr:to>
      <xdr:col>81</xdr:col>
      <xdr:colOff>44450</xdr:colOff>
      <xdr:row>17</xdr:row>
      <xdr:rowOff>55245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917613"/>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55245</xdr:rowOff>
    </xdr:from>
    <xdr:to>
      <xdr:col>77</xdr:col>
      <xdr:colOff>44450</xdr:colOff>
      <xdr:row>17</xdr:row>
      <xdr:rowOff>76158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96989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46397</xdr:rowOff>
    </xdr:from>
    <xdr:to>
      <xdr:col>72</xdr:col>
      <xdr:colOff>203200</xdr:colOff>
      <xdr:row>17</xdr:row>
      <xdr:rowOff>76158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961047"/>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17441</xdr:rowOff>
    </xdr:from>
    <xdr:to>
      <xdr:col>68</xdr:col>
      <xdr:colOff>152400</xdr:colOff>
      <xdr:row>17</xdr:row>
      <xdr:rowOff>46397</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93209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123613</xdr:rowOff>
    </xdr:from>
    <xdr:to>
      <xdr:col>81</xdr:col>
      <xdr:colOff>95250</xdr:colOff>
      <xdr:row>17</xdr:row>
      <xdr:rowOff>53763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95690</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83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4445</xdr:rowOff>
    </xdr:from>
    <xdr:to>
      <xdr:col>77</xdr:col>
      <xdr:colOff>95250</xdr:colOff>
      <xdr:row>17</xdr:row>
      <xdr:rowOff>106045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90822</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0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25358</xdr:rowOff>
    </xdr:from>
    <xdr:to>
      <xdr:col>73</xdr:col>
      <xdr:colOff>44450</xdr:colOff>
      <xdr:row>17</xdr:row>
      <xdr:rowOff>126958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111735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167047</xdr:rowOff>
    </xdr:from>
    <xdr:to>
      <xdr:col>68</xdr:col>
      <xdr:colOff>203200</xdr:colOff>
      <xdr:row>17</xdr:row>
      <xdr:rowOff>97197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81974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138091</xdr:rowOff>
    </xdr:from>
    <xdr:to>
      <xdr:col>64</xdr:col>
      <xdr:colOff>152400</xdr:colOff>
      <xdr:row>17</xdr:row>
      <xdr:rowOff>68241</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53018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424,414
419,546
375.54
187,318,575
182,753,513
3,797,367
100,696,811
180,197,465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人件費に係る経常収支比率は、前年度より１．１ポイント減となったものの、職員給与費の増などにより、引き続き類似団体平均を大きく上回っている。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今後とも、ノー残業デーや振替・代休制度の活用の徹底、外部委託化などによる時間外勤務の縮減のほか、実態に応じた特殊勤務手当の見直しなど、計画的に総人件費の抑制に努める。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73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7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物件費に係る経常収支比率は、南部クリーンセンター運営費の減などにより、前年度より０．６ポイント減となっている。</a:t>
          </a:r>
        </a:p>
        <a:p>
          <a:r>
            <a:rPr kumimoji="1" lang="ja-JP" altLang="en-US" sz="1300">
              <a:latin typeface="ＭＳ Ｐゴシック" panose="020B0600070205080204" pitchFamily="50" charset="-128"/>
              <a:ea typeface="ＭＳ Ｐゴシック" panose="020B0600070205080204" pitchFamily="50" charset="-128"/>
            </a:rPr>
            <a:t>　引き続き、施設の維持管理経費などにおいて、徹底した経費削減を図るとともに、ライフサイクルコストの縮減を目的とした計画的な修繕等を行うことで、物件費の抑制に努める。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03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1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扶助費に係る経常収支比率は、支給対象児童数の減による児童手当費の減などにより、前年度より１．０ポイント減となっている。</a:t>
          </a:r>
        </a:p>
        <a:p>
          <a:r>
            <a:rPr kumimoji="1" lang="ja-JP" altLang="en-US" sz="1300">
              <a:latin typeface="ＭＳ Ｐゴシック" panose="020B0600070205080204" pitchFamily="50" charset="-128"/>
              <a:ea typeface="ＭＳ Ｐゴシック" panose="020B0600070205080204" pitchFamily="50" charset="-128"/>
            </a:rPr>
            <a:t>　今後とも、社会保障経費の増が見込まれる状況において市単独事業の給付効果や支給対象などの見直しを行うことで、扶助費の適正な執行に努める。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39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64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その他に係る経常収支比率は、道路維持費に係る維持補修費の減などにより、前年度より１．０ポイント減となり、２年ぶりに類似団体平均を下回っている。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行政と民間、国・県と市の役割分担の明確化、受益と負担の公平性、同種の事務事業の統合化などの観点から積極的に見直し、個々の事務処理手続などについても、簡素・効率化等を促進し、経費節減や事務量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44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58</xdr:row>
      <xdr:rowOff>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44450</xdr:rowOff>
    </xdr:from>
    <xdr:to>
      <xdr:col>65</xdr:col>
      <xdr:colOff>53975</xdr:colOff>
      <xdr:row>57</xdr:row>
      <xdr:rowOff>146050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補助費等に係る経常収支比率は、病院事業会計負担金の減などにより、前年度より０．７ポイント減となり、類似団体平均を１．５ポイント下回っている。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今後ともすべての補助金等を対象に、必要性や成果等について、ＰＤＣＡサイクルに基づく点検を徹底し、終期の設定、縮小・廃止・統合の検討など、より一層の適正化に努める。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922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47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129286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75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28719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164863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109999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公債費に係る経常収支比率は、前年度より０．６ポイント減となったものの、大型建設事業の元金償還開始により、類似団体平均より１．８ポイント上回っている。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今後とも、引き続き、後年度に地方交付税措置のある起債を活用するとともに、繰上償還を実施すること等により市債残高の抑制に取り組む。</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27939</xdr:rowOff>
    </xdr:from>
    <xdr:to>
      <xdr:col>24</xdr:col>
      <xdr:colOff>25400</xdr:colOff>
      <xdr:row>78</xdr:row>
      <xdr:rowOff>73661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01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公債費以外に係る経常収支比率は、前年度に比べ４．４ポイント減となり、２年ぶりに類似団体平均を下回っている。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減少の主な要因は、分子となる補助費等や扶助費などの減や、分母となる経常一般財源の大幅な増などによるものである。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今後とも、給与水準や施設の維持管理経費の抑制に努め、財政の健全化に取り組む。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78</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8463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44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83565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983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32529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150439</xdr:rowOff>
    </xdr:from>
    <xdr:to>
      <xdr:col>29</xdr:col>
      <xdr:colOff>127000</xdr:colOff>
      <xdr:row>14</xdr:row>
      <xdr:rowOff>45603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26914"/>
          <a:ext cx="647700" cy="6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45603</xdr:rowOff>
    </xdr:from>
    <xdr:to>
      <xdr:col>26</xdr:col>
      <xdr:colOff>50800</xdr:colOff>
      <xdr:row>14</xdr:row>
      <xdr:rowOff>100193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93528"/>
          <a:ext cx="698500" cy="54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100193</xdr:rowOff>
    </xdr:from>
    <xdr:to>
      <xdr:col>22</xdr:col>
      <xdr:colOff>114300</xdr:colOff>
      <xdr:row>14</xdr:row>
      <xdr:rowOff>148702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48118"/>
          <a:ext cx="698500" cy="4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148702</xdr:rowOff>
    </xdr:from>
    <xdr:to>
      <xdr:col>18</xdr:col>
      <xdr:colOff>177800</xdr:colOff>
      <xdr:row>15</xdr:row>
      <xdr:rowOff>1803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96627"/>
          <a:ext cx="6985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99639</xdr:rowOff>
    </xdr:from>
    <xdr:to>
      <xdr:col>29</xdr:col>
      <xdr:colOff>177800</xdr:colOff>
      <xdr:row>14</xdr:row>
      <xdr:rowOff>29789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7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116166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2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166253</xdr:rowOff>
    </xdr:from>
    <xdr:to>
      <xdr:col>26</xdr:col>
      <xdr:colOff>101600</xdr:colOff>
      <xdr:row>14</xdr:row>
      <xdr:rowOff>96403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4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106580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1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49393</xdr:rowOff>
    </xdr:from>
    <xdr:to>
      <xdr:col>22</xdr:col>
      <xdr:colOff>165100</xdr:colOff>
      <xdr:row>14</xdr:row>
      <xdr:rowOff>150993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9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161170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6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97902</xdr:rowOff>
    </xdr:from>
    <xdr:to>
      <xdr:col>19</xdr:col>
      <xdr:colOff>38100</xdr:colOff>
      <xdr:row>15</xdr:row>
      <xdr:rowOff>28052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4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38229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122453</xdr:rowOff>
    </xdr:from>
    <xdr:to>
      <xdr:col>15</xdr:col>
      <xdr:colOff>101600</xdr:colOff>
      <xdr:row>15</xdr:row>
      <xdr:rowOff>52603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7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62780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21272</xdr:rowOff>
    </xdr:from>
    <xdr:to>
      <xdr:col>29</xdr:col>
      <xdr:colOff>127000</xdr:colOff>
      <xdr:row>35</xdr:row>
      <xdr:rowOff>30417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631622"/>
          <a:ext cx="647700" cy="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15139</xdr:rowOff>
    </xdr:from>
    <xdr:to>
      <xdr:col>26</xdr:col>
      <xdr:colOff>50800</xdr:colOff>
      <xdr:row>35</xdr:row>
      <xdr:rowOff>21272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25489"/>
          <a:ext cx="698500" cy="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10643</xdr:rowOff>
    </xdr:from>
    <xdr:to>
      <xdr:col>22</xdr:col>
      <xdr:colOff>114300</xdr:colOff>
      <xdr:row>35</xdr:row>
      <xdr:rowOff>15139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20993"/>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312547</xdr:rowOff>
    </xdr:from>
    <xdr:to>
      <xdr:col>18</xdr:col>
      <xdr:colOff>177800</xdr:colOff>
      <xdr:row>35</xdr:row>
      <xdr:rowOff>10643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79997"/>
          <a:ext cx="698500" cy="4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322517</xdr:rowOff>
    </xdr:from>
    <xdr:to>
      <xdr:col>29</xdr:col>
      <xdr:colOff>177800</xdr:colOff>
      <xdr:row>35</xdr:row>
      <xdr:rowOff>81217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8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167593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3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313372</xdr:rowOff>
    </xdr:from>
    <xdr:to>
      <xdr:col>26</xdr:col>
      <xdr:colOff>101600</xdr:colOff>
      <xdr:row>35</xdr:row>
      <xdr:rowOff>72072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8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82249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4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307239</xdr:rowOff>
    </xdr:from>
    <xdr:to>
      <xdr:col>22</xdr:col>
      <xdr:colOff>165100</xdr:colOff>
      <xdr:row>35</xdr:row>
      <xdr:rowOff>65939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7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76115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4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302743</xdr:rowOff>
    </xdr:from>
    <xdr:to>
      <xdr:col>19</xdr:col>
      <xdr:colOff>38100</xdr:colOff>
      <xdr:row>35</xdr:row>
      <xdr:rowOff>61443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7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71620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3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261747</xdr:rowOff>
    </xdr:from>
    <xdr:to>
      <xdr:col>15</xdr:col>
      <xdr:colOff>101600</xdr:colOff>
      <xdr:row>35</xdr:row>
      <xdr:rowOff>20447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2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9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424,414
419,546
375.54
187,318,575
182,753,513
3,797,367
100,696,811
180,197,465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3226</xdr:rowOff>
    </xdr:from>
    <xdr:to>
      <xdr:col>24</xdr:col>
      <xdr:colOff>63500</xdr:colOff>
      <xdr:row>33</xdr:row>
      <xdr:rowOff>64393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61076"/>
          <a:ext cx="8382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64393</xdr:rowOff>
    </xdr:from>
    <xdr:to>
      <xdr:col>19</xdr:col>
      <xdr:colOff>177800</xdr:colOff>
      <xdr:row>33</xdr:row>
      <xdr:rowOff>156747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22243"/>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141398</xdr:rowOff>
    </xdr:from>
    <xdr:to>
      <xdr:col>15</xdr:col>
      <xdr:colOff>50800</xdr:colOff>
      <xdr:row>33</xdr:row>
      <xdr:rowOff>156747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99248"/>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141398</xdr:rowOff>
    </xdr:from>
    <xdr:to>
      <xdr:col>10</xdr:col>
      <xdr:colOff>114300</xdr:colOff>
      <xdr:row>34</xdr:row>
      <xdr:rowOff>21187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99248"/>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123876</xdr:rowOff>
    </xdr:from>
    <xdr:to>
      <xdr:col>24</xdr:col>
      <xdr:colOff>114300</xdr:colOff>
      <xdr:row>33</xdr:row>
      <xdr:rowOff>54026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146753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13593</xdr:rowOff>
    </xdr:from>
    <xdr:to>
      <xdr:col>20</xdr:col>
      <xdr:colOff>38100</xdr:colOff>
      <xdr:row>33</xdr:row>
      <xdr:rowOff>115193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131720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105947</xdr:rowOff>
    </xdr:from>
    <xdr:to>
      <xdr:col>15</xdr:col>
      <xdr:colOff>101600</xdr:colOff>
      <xdr:row>34</xdr:row>
      <xdr:rowOff>36097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52624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90598</xdr:rowOff>
    </xdr:from>
    <xdr:to>
      <xdr:col>10</xdr:col>
      <xdr:colOff>165100</xdr:colOff>
      <xdr:row>34</xdr:row>
      <xdr:rowOff>20748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37275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141837</xdr:rowOff>
    </xdr:from>
    <xdr:to>
      <xdr:col>6</xdr:col>
      <xdr:colOff>38100</xdr:colOff>
      <xdr:row>34</xdr:row>
      <xdr:rowOff>71987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88514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66297</xdr:rowOff>
    </xdr:from>
    <xdr:to>
      <xdr:col>24</xdr:col>
      <xdr:colOff>63500</xdr:colOff>
      <xdr:row>57</xdr:row>
      <xdr:rowOff>144043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8947"/>
          <a:ext cx="8382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144043</xdr:rowOff>
    </xdr:from>
    <xdr:to>
      <xdr:col>19</xdr:col>
      <xdr:colOff>177800</xdr:colOff>
      <xdr:row>58</xdr:row>
      <xdr:rowOff>117297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6693"/>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117297</xdr:rowOff>
    </xdr:from>
    <xdr:to>
      <xdr:col>15</xdr:col>
      <xdr:colOff>50800</xdr:colOff>
      <xdr:row>59</xdr:row>
      <xdr:rowOff>39482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1397"/>
          <a:ext cx="889000" cy="9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32989</xdr:rowOff>
    </xdr:from>
    <xdr:to>
      <xdr:col>10</xdr:col>
      <xdr:colOff>114300</xdr:colOff>
      <xdr:row>59</xdr:row>
      <xdr:rowOff>39482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48539"/>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15497</xdr:rowOff>
    </xdr:from>
    <xdr:to>
      <xdr:col>24</xdr:col>
      <xdr:colOff>114300</xdr:colOff>
      <xdr:row>57</xdr:row>
      <xdr:rowOff>117097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101874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93243</xdr:rowOff>
    </xdr:from>
    <xdr:to>
      <xdr:col>20</xdr:col>
      <xdr:colOff>38100</xdr:colOff>
      <xdr:row>58</xdr:row>
      <xdr:rowOff>23393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66497</xdr:rowOff>
    </xdr:from>
    <xdr:to>
      <xdr:col>15</xdr:col>
      <xdr:colOff>101600</xdr:colOff>
      <xdr:row>58</xdr:row>
      <xdr:rowOff>168097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159224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160132</xdr:rowOff>
    </xdr:from>
    <xdr:to>
      <xdr:col>10</xdr:col>
      <xdr:colOff>165100</xdr:colOff>
      <xdr:row>59</xdr:row>
      <xdr:rowOff>90282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81409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153639</xdr:rowOff>
    </xdr:from>
    <xdr:to>
      <xdr:col>6</xdr:col>
      <xdr:colOff>38100</xdr:colOff>
      <xdr:row>59</xdr:row>
      <xdr:rowOff>83789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74916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71851</xdr:rowOff>
    </xdr:from>
    <xdr:to>
      <xdr:col>24</xdr:col>
      <xdr:colOff>63500</xdr:colOff>
      <xdr:row>77</xdr:row>
      <xdr:rowOff>91785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3501"/>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71851</xdr:rowOff>
    </xdr:from>
    <xdr:to>
      <xdr:col>19</xdr:col>
      <xdr:colOff>177800</xdr:colOff>
      <xdr:row>77</xdr:row>
      <xdr:rowOff>109068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73501"/>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86116</xdr:rowOff>
    </xdr:from>
    <xdr:to>
      <xdr:col>15</xdr:col>
      <xdr:colOff>50800</xdr:colOff>
      <xdr:row>77</xdr:row>
      <xdr:rowOff>109068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87766"/>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86116</xdr:rowOff>
    </xdr:from>
    <xdr:to>
      <xdr:col>10</xdr:col>
      <xdr:colOff>114300</xdr:colOff>
      <xdr:row>77</xdr:row>
      <xdr:rowOff>158536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87766"/>
          <a:ext cx="889000" cy="7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40985</xdr:rowOff>
    </xdr:from>
    <xdr:to>
      <xdr:col>24</xdr:col>
      <xdr:colOff>114300</xdr:colOff>
      <xdr:row>77</xdr:row>
      <xdr:rowOff>142585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19412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21051</xdr:rowOff>
    </xdr:from>
    <xdr:to>
      <xdr:col>20</xdr:col>
      <xdr:colOff>38100</xdr:colOff>
      <xdr:row>77</xdr:row>
      <xdr:rowOff>122651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139178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58268</xdr:rowOff>
    </xdr:from>
    <xdr:to>
      <xdr:col>15</xdr:col>
      <xdr:colOff>101600</xdr:colOff>
      <xdr:row>77</xdr:row>
      <xdr:rowOff>159868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4945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35316</xdr:rowOff>
    </xdr:from>
    <xdr:to>
      <xdr:col>10</xdr:col>
      <xdr:colOff>165100</xdr:colOff>
      <xdr:row>77</xdr:row>
      <xdr:rowOff>136916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153443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1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107736</xdr:rowOff>
    </xdr:from>
    <xdr:to>
      <xdr:col>6</xdr:col>
      <xdr:colOff>38100</xdr:colOff>
      <xdr:row>78</xdr:row>
      <xdr:rowOff>37886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29013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17717</xdr:rowOff>
    </xdr:from>
    <xdr:to>
      <xdr:col>24</xdr:col>
      <xdr:colOff>63500</xdr:colOff>
      <xdr:row>97</xdr:row>
      <xdr:rowOff>167590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76917"/>
          <a:ext cx="838200" cy="3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167590</xdr:rowOff>
    </xdr:from>
    <xdr:to>
      <xdr:col>19</xdr:col>
      <xdr:colOff>177800</xdr:colOff>
      <xdr:row>98</xdr:row>
      <xdr:rowOff>74282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98240"/>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74282</xdr:rowOff>
    </xdr:from>
    <xdr:to>
      <xdr:col>15</xdr:col>
      <xdr:colOff>50800</xdr:colOff>
      <xdr:row>99</xdr:row>
      <xdr:rowOff>39929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76382"/>
          <a:ext cx="889000" cy="1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215</xdr:rowOff>
    </xdr:from>
    <xdr:to>
      <xdr:col>10</xdr:col>
      <xdr:colOff>114300</xdr:colOff>
      <xdr:row>99</xdr:row>
      <xdr:rowOff>39929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73765"/>
          <a:ext cx="889000" cy="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138367</xdr:rowOff>
    </xdr:from>
    <xdr:to>
      <xdr:col>24</xdr:col>
      <xdr:colOff>114300</xdr:colOff>
      <xdr:row>96</xdr:row>
      <xdr:rowOff>68517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116794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0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116790</xdr:rowOff>
    </xdr:from>
    <xdr:to>
      <xdr:col>20</xdr:col>
      <xdr:colOff>38100</xdr:colOff>
      <xdr:row>98</xdr:row>
      <xdr:rowOff>46940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38067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84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23482</xdr:rowOff>
    </xdr:from>
    <xdr:to>
      <xdr:col>15</xdr:col>
      <xdr:colOff>101600</xdr:colOff>
      <xdr:row>98</xdr:row>
      <xdr:rowOff>125082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116209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91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160579</xdr:rowOff>
    </xdr:from>
    <xdr:to>
      <xdr:col>10</xdr:col>
      <xdr:colOff>165100</xdr:colOff>
      <xdr:row>99</xdr:row>
      <xdr:rowOff>90729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81856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120865</xdr:rowOff>
    </xdr:from>
    <xdr:to>
      <xdr:col>6</xdr:col>
      <xdr:colOff>38100</xdr:colOff>
      <xdr:row>99</xdr:row>
      <xdr:rowOff>51015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42142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62019</xdr:rowOff>
    </xdr:from>
    <xdr:to>
      <xdr:col>55</xdr:col>
      <xdr:colOff>0</xdr:colOff>
      <xdr:row>37</xdr:row>
      <xdr:rowOff>162680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76969"/>
          <a:ext cx="838200" cy="112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62019</xdr:rowOff>
    </xdr:from>
    <xdr:to>
      <xdr:col>50</xdr:col>
      <xdr:colOff>114300</xdr:colOff>
      <xdr:row>37</xdr:row>
      <xdr:rowOff>166762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376969"/>
          <a:ext cx="889000" cy="113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83976</xdr:rowOff>
    </xdr:from>
    <xdr:to>
      <xdr:col>45</xdr:col>
      <xdr:colOff>177800</xdr:colOff>
      <xdr:row>37</xdr:row>
      <xdr:rowOff>166762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27626"/>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83976</xdr:rowOff>
    </xdr:from>
    <xdr:to>
      <xdr:col>41</xdr:col>
      <xdr:colOff>50800</xdr:colOff>
      <xdr:row>37</xdr:row>
      <xdr:rowOff>108545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7626"/>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111880</xdr:rowOff>
    </xdr:from>
    <xdr:to>
      <xdr:col>55</xdr:col>
      <xdr:colOff>50800</xdr:colOff>
      <xdr:row>38</xdr:row>
      <xdr:rowOff>42030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26807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11219</xdr:rowOff>
    </xdr:from>
    <xdr:to>
      <xdr:col>50</xdr:col>
      <xdr:colOff>165100</xdr:colOff>
      <xdr:row>31</xdr:row>
      <xdr:rowOff>112819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32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103946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41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115962</xdr:rowOff>
    </xdr:from>
    <xdr:to>
      <xdr:col>46</xdr:col>
      <xdr:colOff>38100</xdr:colOff>
      <xdr:row>38</xdr:row>
      <xdr:rowOff>46112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37239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33176</xdr:rowOff>
    </xdr:from>
    <xdr:to>
      <xdr:col>41</xdr:col>
      <xdr:colOff>101600</xdr:colOff>
      <xdr:row>37</xdr:row>
      <xdr:rowOff>134776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57745</xdr:rowOff>
    </xdr:from>
    <xdr:to>
      <xdr:col>36</xdr:col>
      <xdr:colOff>165100</xdr:colOff>
      <xdr:row>37</xdr:row>
      <xdr:rowOff>159345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68605</xdr:rowOff>
    </xdr:from>
    <xdr:to>
      <xdr:col>55</xdr:col>
      <xdr:colOff>0</xdr:colOff>
      <xdr:row>55</xdr:row>
      <xdr:rowOff>124764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98355"/>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68605</xdr:rowOff>
    </xdr:from>
    <xdr:to>
      <xdr:col>50</xdr:col>
      <xdr:colOff>114300</xdr:colOff>
      <xdr:row>57</xdr:row>
      <xdr:rowOff>72587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98355"/>
          <a:ext cx="889000" cy="3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72587</xdr:rowOff>
    </xdr:from>
    <xdr:to>
      <xdr:col>45</xdr:col>
      <xdr:colOff>177800</xdr:colOff>
      <xdr:row>57</xdr:row>
      <xdr:rowOff>102724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45237"/>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2825</xdr:rowOff>
    </xdr:from>
    <xdr:to>
      <xdr:col>41</xdr:col>
      <xdr:colOff>50800</xdr:colOff>
      <xdr:row>57</xdr:row>
      <xdr:rowOff>102724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089675"/>
          <a:ext cx="889000" cy="7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73964</xdr:rowOff>
    </xdr:from>
    <xdr:to>
      <xdr:col>55</xdr:col>
      <xdr:colOff>50800</xdr:colOff>
      <xdr:row>56</xdr:row>
      <xdr:rowOff>4114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96841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17805</xdr:rowOff>
    </xdr:from>
    <xdr:to>
      <xdr:col>50</xdr:col>
      <xdr:colOff>165100</xdr:colOff>
      <xdr:row>55</xdr:row>
      <xdr:rowOff>119405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135932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21787</xdr:rowOff>
    </xdr:from>
    <xdr:to>
      <xdr:col>46</xdr:col>
      <xdr:colOff>38100</xdr:colOff>
      <xdr:row>57</xdr:row>
      <xdr:rowOff>123387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114514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51924</xdr:rowOff>
    </xdr:from>
    <xdr:to>
      <xdr:col>41</xdr:col>
      <xdr:colOff>101600</xdr:colOff>
      <xdr:row>57</xdr:row>
      <xdr:rowOff>153524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144651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1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123475</xdr:rowOff>
    </xdr:from>
    <xdr:to>
      <xdr:col>36</xdr:col>
      <xdr:colOff>165100</xdr:colOff>
      <xdr:row>53</xdr:row>
      <xdr:rowOff>53625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70152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8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26707</xdr:rowOff>
    </xdr:from>
    <xdr:to>
      <xdr:col>55</xdr:col>
      <xdr:colOff>0</xdr:colOff>
      <xdr:row>78</xdr:row>
      <xdr:rowOff>41697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99807"/>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84020</xdr:rowOff>
    </xdr:from>
    <xdr:to>
      <xdr:col>50</xdr:col>
      <xdr:colOff>114300</xdr:colOff>
      <xdr:row>78</xdr:row>
      <xdr:rowOff>41697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85670"/>
          <a:ext cx="889000" cy="1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84020</xdr:rowOff>
    </xdr:from>
    <xdr:to>
      <xdr:col>45</xdr:col>
      <xdr:colOff>177800</xdr:colOff>
      <xdr:row>77</xdr:row>
      <xdr:rowOff>156714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85670"/>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114129</xdr:rowOff>
    </xdr:from>
    <xdr:to>
      <xdr:col>41</xdr:col>
      <xdr:colOff>50800</xdr:colOff>
      <xdr:row>77</xdr:row>
      <xdr:rowOff>156714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801429"/>
          <a:ext cx="889000" cy="5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147357</xdr:rowOff>
    </xdr:from>
    <xdr:to>
      <xdr:col>55</xdr:col>
      <xdr:colOff>50800</xdr:colOff>
      <xdr:row>78</xdr:row>
      <xdr:rowOff>77507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125784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2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162347</xdr:rowOff>
    </xdr:from>
    <xdr:to>
      <xdr:col>50</xdr:col>
      <xdr:colOff>165100</xdr:colOff>
      <xdr:row>78</xdr:row>
      <xdr:rowOff>92497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83624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4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33220</xdr:rowOff>
    </xdr:from>
    <xdr:to>
      <xdr:col>46</xdr:col>
      <xdr:colOff>38100</xdr:colOff>
      <xdr:row>77</xdr:row>
      <xdr:rowOff>134820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125947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3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105914</xdr:rowOff>
    </xdr:from>
    <xdr:to>
      <xdr:col>41</xdr:col>
      <xdr:colOff>101600</xdr:colOff>
      <xdr:row>78</xdr:row>
      <xdr:rowOff>36064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27191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4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63329</xdr:rowOff>
    </xdr:from>
    <xdr:to>
      <xdr:col>36</xdr:col>
      <xdr:colOff>165100</xdr:colOff>
      <xdr:row>74</xdr:row>
      <xdr:rowOff>164929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7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10006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5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110058</xdr:rowOff>
    </xdr:from>
    <xdr:to>
      <xdr:col>55</xdr:col>
      <xdr:colOff>0</xdr:colOff>
      <xdr:row>96</xdr:row>
      <xdr:rowOff>116954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97808"/>
          <a:ext cx="838200" cy="1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116954</xdr:rowOff>
    </xdr:from>
    <xdr:to>
      <xdr:col>50</xdr:col>
      <xdr:colOff>114300</xdr:colOff>
      <xdr:row>97</xdr:row>
      <xdr:rowOff>79445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76154"/>
          <a:ext cx="889000" cy="1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58319</xdr:rowOff>
    </xdr:from>
    <xdr:to>
      <xdr:col>45</xdr:col>
      <xdr:colOff>177800</xdr:colOff>
      <xdr:row>97</xdr:row>
      <xdr:rowOff>79445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88969"/>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38315</xdr:rowOff>
    </xdr:from>
    <xdr:to>
      <xdr:col>41</xdr:col>
      <xdr:colOff>50800</xdr:colOff>
      <xdr:row>97</xdr:row>
      <xdr:rowOff>58319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26065"/>
          <a:ext cx="889000" cy="36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59258</xdr:rowOff>
    </xdr:from>
    <xdr:to>
      <xdr:col>55</xdr:col>
      <xdr:colOff>50800</xdr:colOff>
      <xdr:row>95</xdr:row>
      <xdr:rowOff>160858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82135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66154</xdr:rowOff>
    </xdr:from>
    <xdr:to>
      <xdr:col>50</xdr:col>
      <xdr:colOff>165100</xdr:colOff>
      <xdr:row>96</xdr:row>
      <xdr:rowOff>167754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158881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28645</xdr:rowOff>
    </xdr:from>
    <xdr:to>
      <xdr:col>46</xdr:col>
      <xdr:colOff>38100</xdr:colOff>
      <xdr:row>97</xdr:row>
      <xdr:rowOff>130245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121372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5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7519</xdr:rowOff>
    </xdr:from>
    <xdr:to>
      <xdr:col>41</xdr:col>
      <xdr:colOff>101600</xdr:colOff>
      <xdr:row>97</xdr:row>
      <xdr:rowOff>109119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100246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158965</xdr:rowOff>
    </xdr:from>
    <xdr:to>
      <xdr:col>36</xdr:col>
      <xdr:colOff>165100</xdr:colOff>
      <xdr:row>95</xdr:row>
      <xdr:rowOff>89115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105642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138557</xdr:rowOff>
    </xdr:from>
    <xdr:to>
      <xdr:col>85</xdr:col>
      <xdr:colOff>127000</xdr:colOff>
      <xdr:row>38</xdr:row>
      <xdr:rowOff>138831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5365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129322</xdr:rowOff>
    </xdr:from>
    <xdr:to>
      <xdr:col>81</xdr:col>
      <xdr:colOff>50800</xdr:colOff>
      <xdr:row>38</xdr:row>
      <xdr:rowOff>138831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44422"/>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98369</xdr:rowOff>
    </xdr:from>
    <xdr:to>
      <xdr:col>76</xdr:col>
      <xdr:colOff>114300</xdr:colOff>
      <xdr:row>38</xdr:row>
      <xdr:rowOff>129322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13469"/>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98369</xdr:rowOff>
    </xdr:from>
    <xdr:to>
      <xdr:col>71</xdr:col>
      <xdr:colOff>177800</xdr:colOff>
      <xdr:row>38</xdr:row>
      <xdr:rowOff>122052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13469"/>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87757</xdr:rowOff>
    </xdr:from>
    <xdr:to>
      <xdr:col>85</xdr:col>
      <xdr:colOff>177800</xdr:colOff>
      <xdr:row>39</xdr:row>
      <xdr:rowOff>17907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13932"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88031</xdr:rowOff>
    </xdr:from>
    <xdr:to>
      <xdr:col>81</xdr:col>
      <xdr:colOff>101600</xdr:colOff>
      <xdr:row>39</xdr:row>
      <xdr:rowOff>18181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9308</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24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78522</xdr:rowOff>
    </xdr:from>
    <xdr:to>
      <xdr:col>76</xdr:col>
      <xdr:colOff>165100</xdr:colOff>
      <xdr:row>39</xdr:row>
      <xdr:rowOff>8672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171249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47569</xdr:rowOff>
    </xdr:from>
    <xdr:to>
      <xdr:col>72</xdr:col>
      <xdr:colOff>38100</xdr:colOff>
      <xdr:row>38</xdr:row>
      <xdr:rowOff>149169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140296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65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71252</xdr:rowOff>
    </xdr:from>
    <xdr:to>
      <xdr:col>67</xdr:col>
      <xdr:colOff>101600</xdr:colOff>
      <xdr:row>39</xdr:row>
      <xdr:rowOff>1402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163979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67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109239</xdr:rowOff>
    </xdr:from>
    <xdr:to>
      <xdr:col>85</xdr:col>
      <xdr:colOff>127000</xdr:colOff>
      <xdr:row>74</xdr:row>
      <xdr:rowOff>145673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96539"/>
          <a:ext cx="8382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145673</xdr:rowOff>
    </xdr:from>
    <xdr:to>
      <xdr:col>81</xdr:col>
      <xdr:colOff>50800</xdr:colOff>
      <xdr:row>75</xdr:row>
      <xdr:rowOff>5197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32973"/>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106896</xdr:rowOff>
    </xdr:from>
    <xdr:to>
      <xdr:col>76</xdr:col>
      <xdr:colOff>114300</xdr:colOff>
      <xdr:row>75</xdr:row>
      <xdr:rowOff>5197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94196"/>
          <a:ext cx="889000" cy="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106896</xdr:rowOff>
    </xdr:from>
    <xdr:to>
      <xdr:col>71</xdr:col>
      <xdr:colOff>177800</xdr:colOff>
      <xdr:row>74</xdr:row>
      <xdr:rowOff>119069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79419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58439</xdr:rowOff>
    </xdr:from>
    <xdr:to>
      <xdr:col>85</xdr:col>
      <xdr:colOff>177800</xdr:colOff>
      <xdr:row>74</xdr:row>
      <xdr:rowOff>160039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81316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94873</xdr:rowOff>
    </xdr:from>
    <xdr:to>
      <xdr:col>81</xdr:col>
      <xdr:colOff>101600</xdr:colOff>
      <xdr:row>75</xdr:row>
      <xdr:rowOff>25023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41550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5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125847</xdr:rowOff>
    </xdr:from>
    <xdr:to>
      <xdr:col>76</xdr:col>
      <xdr:colOff>165100</xdr:colOff>
      <xdr:row>75</xdr:row>
      <xdr:rowOff>55997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72524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58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56096</xdr:rowOff>
    </xdr:from>
    <xdr:to>
      <xdr:col>72</xdr:col>
      <xdr:colOff>38100</xdr:colOff>
      <xdr:row>74</xdr:row>
      <xdr:rowOff>157696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2773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68269</xdr:rowOff>
    </xdr:from>
    <xdr:to>
      <xdr:col>67</xdr:col>
      <xdr:colOff>101600</xdr:colOff>
      <xdr:row>74</xdr:row>
      <xdr:rowOff>169869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14946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129527</xdr:rowOff>
    </xdr:from>
    <xdr:to>
      <xdr:col>85</xdr:col>
      <xdr:colOff>127000</xdr:colOff>
      <xdr:row>98</xdr:row>
      <xdr:rowOff>157911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760177"/>
          <a:ext cx="838200" cy="1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157911</xdr:rowOff>
    </xdr:from>
    <xdr:to>
      <xdr:col>81</xdr:col>
      <xdr:colOff>50800</xdr:colOff>
      <xdr:row>99</xdr:row>
      <xdr:rowOff>13779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60011"/>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99391</xdr:rowOff>
    </xdr:from>
    <xdr:to>
      <xdr:col>76</xdr:col>
      <xdr:colOff>114300</xdr:colOff>
      <xdr:row>99</xdr:row>
      <xdr:rowOff>13779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30041"/>
          <a:ext cx="889000" cy="2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99391</xdr:rowOff>
    </xdr:from>
    <xdr:to>
      <xdr:col>71</xdr:col>
      <xdr:colOff>177800</xdr:colOff>
      <xdr:row>98</xdr:row>
      <xdr:rowOff>35725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30041"/>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78727</xdr:rowOff>
    </xdr:from>
    <xdr:to>
      <xdr:col>85</xdr:col>
      <xdr:colOff>177800</xdr:colOff>
      <xdr:row>98</xdr:row>
      <xdr:rowOff>8877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57154</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107111</xdr:rowOff>
    </xdr:from>
    <xdr:to>
      <xdr:col>81</xdr:col>
      <xdr:colOff>101600</xdr:colOff>
      <xdr:row>99</xdr:row>
      <xdr:rowOff>37261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28388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134429</xdr:rowOff>
    </xdr:from>
    <xdr:to>
      <xdr:col>76</xdr:col>
      <xdr:colOff>165100</xdr:colOff>
      <xdr:row>99</xdr:row>
      <xdr:rowOff>64579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55706</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3017" y="17029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48591</xdr:rowOff>
    </xdr:from>
    <xdr:to>
      <xdr:col>72</xdr:col>
      <xdr:colOff>38100</xdr:colOff>
      <xdr:row>97</xdr:row>
      <xdr:rowOff>150191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166718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45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156375</xdr:rowOff>
    </xdr:from>
    <xdr:to>
      <xdr:col>67</xdr:col>
      <xdr:colOff>101600</xdr:colOff>
      <xdr:row>98</xdr:row>
      <xdr:rowOff>86525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77652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87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166479</xdr:rowOff>
    </xdr:from>
    <xdr:to>
      <xdr:col>116</xdr:col>
      <xdr:colOff>63500</xdr:colOff>
      <xdr:row>37</xdr:row>
      <xdr:rowOff>21644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338679"/>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166479</xdr:rowOff>
    </xdr:from>
    <xdr:to>
      <xdr:col>111</xdr:col>
      <xdr:colOff>177800</xdr:colOff>
      <xdr:row>37</xdr:row>
      <xdr:rowOff>4499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338679"/>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7765</xdr:rowOff>
    </xdr:from>
    <xdr:to>
      <xdr:col>107</xdr:col>
      <xdr:colOff>50800</xdr:colOff>
      <xdr:row>37</xdr:row>
      <xdr:rowOff>4499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5837065"/>
          <a:ext cx="889000" cy="5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19032</xdr:rowOff>
    </xdr:from>
    <xdr:to>
      <xdr:col>102</xdr:col>
      <xdr:colOff>114300</xdr:colOff>
      <xdr:row>34</xdr:row>
      <xdr:rowOff>7765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5505432"/>
          <a:ext cx="889000" cy="33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142294</xdr:rowOff>
    </xdr:from>
    <xdr:to>
      <xdr:col>116</xdr:col>
      <xdr:colOff>114300</xdr:colOff>
      <xdr:row>37</xdr:row>
      <xdr:rowOff>72444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165171</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6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115679</xdr:rowOff>
    </xdr:from>
    <xdr:to>
      <xdr:col>112</xdr:col>
      <xdr:colOff>38100</xdr:colOff>
      <xdr:row>37</xdr:row>
      <xdr:rowOff>45829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2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62356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125149</xdr:rowOff>
    </xdr:from>
    <xdr:to>
      <xdr:col>107</xdr:col>
      <xdr:colOff>101600</xdr:colOff>
      <xdr:row>37</xdr:row>
      <xdr:rowOff>55299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2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71826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0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128415</xdr:rowOff>
    </xdr:from>
    <xdr:to>
      <xdr:col>102</xdr:col>
      <xdr:colOff>165100</xdr:colOff>
      <xdr:row>34</xdr:row>
      <xdr:rowOff>58565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75092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139682</xdr:rowOff>
    </xdr:from>
    <xdr:to>
      <xdr:col>98</xdr:col>
      <xdr:colOff>38100</xdr:colOff>
      <xdr:row>32</xdr:row>
      <xdr:rowOff>69832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5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86359</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52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5797</xdr:rowOff>
    </xdr:from>
    <xdr:to>
      <xdr:col>116</xdr:col>
      <xdr:colOff>63500</xdr:colOff>
      <xdr:row>59</xdr:row>
      <xdr:rowOff>25495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121347"/>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25495</xdr:rowOff>
    </xdr:from>
    <xdr:to>
      <xdr:col>111</xdr:col>
      <xdr:colOff>177800</xdr:colOff>
      <xdr:row>59</xdr:row>
      <xdr:rowOff>27972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4104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154998</xdr:rowOff>
    </xdr:from>
    <xdr:to>
      <xdr:col>107</xdr:col>
      <xdr:colOff>50800</xdr:colOff>
      <xdr:row>59</xdr:row>
      <xdr:rowOff>27972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099098"/>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147492</xdr:rowOff>
    </xdr:from>
    <xdr:to>
      <xdr:col>102</xdr:col>
      <xdr:colOff>114300</xdr:colOff>
      <xdr:row>58</xdr:row>
      <xdr:rowOff>154998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091592"/>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126447</xdr:rowOff>
    </xdr:from>
    <xdr:to>
      <xdr:col>116</xdr:col>
      <xdr:colOff>114300</xdr:colOff>
      <xdr:row>59</xdr:row>
      <xdr:rowOff>56597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41374</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146145</xdr:rowOff>
    </xdr:from>
    <xdr:to>
      <xdr:col>112</xdr:col>
      <xdr:colOff>38100</xdr:colOff>
      <xdr:row>59</xdr:row>
      <xdr:rowOff>76295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67422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1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148622</xdr:rowOff>
    </xdr:from>
    <xdr:to>
      <xdr:col>107</xdr:col>
      <xdr:colOff>101600</xdr:colOff>
      <xdr:row>59</xdr:row>
      <xdr:rowOff>78772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69899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185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104198</xdr:rowOff>
    </xdr:from>
    <xdr:to>
      <xdr:col>102</xdr:col>
      <xdr:colOff>165100</xdr:colOff>
      <xdr:row>59</xdr:row>
      <xdr:rowOff>34348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25475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96692</xdr:rowOff>
    </xdr:from>
    <xdr:to>
      <xdr:col>98</xdr:col>
      <xdr:colOff>38100</xdr:colOff>
      <xdr:row>59</xdr:row>
      <xdr:rowOff>26842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17969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3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27915</xdr:rowOff>
    </xdr:from>
    <xdr:to>
      <xdr:col>116</xdr:col>
      <xdr:colOff>63500</xdr:colOff>
      <xdr:row>75</xdr:row>
      <xdr:rowOff>37782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886665"/>
          <a:ext cx="8382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138405</xdr:rowOff>
    </xdr:from>
    <xdr:to>
      <xdr:col>111</xdr:col>
      <xdr:colOff>177800</xdr:colOff>
      <xdr:row>75</xdr:row>
      <xdr:rowOff>27915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8257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138405</xdr:rowOff>
    </xdr:from>
    <xdr:to>
      <xdr:col>107</xdr:col>
      <xdr:colOff>50800</xdr:colOff>
      <xdr:row>74</xdr:row>
      <xdr:rowOff>171361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25705"/>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171361</xdr:rowOff>
    </xdr:from>
    <xdr:to>
      <xdr:col>102</xdr:col>
      <xdr:colOff>114300</xdr:colOff>
      <xdr:row>75</xdr:row>
      <xdr:rowOff>149682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858661"/>
          <a:ext cx="8890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158432</xdr:rowOff>
    </xdr:from>
    <xdr:to>
      <xdr:col>116</xdr:col>
      <xdr:colOff>114300</xdr:colOff>
      <xdr:row>75</xdr:row>
      <xdr:rowOff>88582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9859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148565</xdr:rowOff>
    </xdr:from>
    <xdr:to>
      <xdr:col>112</xdr:col>
      <xdr:colOff>38100</xdr:colOff>
      <xdr:row>75</xdr:row>
      <xdr:rowOff>78715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95242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87605</xdr:rowOff>
    </xdr:from>
    <xdr:to>
      <xdr:col>107</xdr:col>
      <xdr:colOff>101600</xdr:colOff>
      <xdr:row>75</xdr:row>
      <xdr:rowOff>17755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34282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120561</xdr:rowOff>
    </xdr:from>
    <xdr:to>
      <xdr:col>102</xdr:col>
      <xdr:colOff>165100</xdr:colOff>
      <xdr:row>75</xdr:row>
      <xdr:rowOff>50711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67238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5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98882</xdr:rowOff>
    </xdr:from>
    <xdr:to>
      <xdr:col>98</xdr:col>
      <xdr:colOff>38100</xdr:colOff>
      <xdr:row>76</xdr:row>
      <xdr:rowOff>29032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20159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３０，６０１円となっており、前年度比６９，４１８円の減となった。主な増要因として、扶助費は前年度から２３．６％の増となっているが、類似団体平均を下回っている。増要因としては、国の新型コロナウイルス感染症緊急経済対策の一環として実施した子育て世帯臨時特別給付金事業や住民税非課税世帯等臨時特別給付金事業などである。一方、主な減要因として、補助費等は前年度から８０．２％の減となっており、類似団体平均を下回っている。減要因としては、令和２年度の国の特別定額給付金事業が皆減となったことなどによるものである。また、普通建設事業費は前年度から５．４％の減となっているが、類似団体平均を上回っている。減要因としては、新香川県立体育館整備関連事業費が皆減となったことなどによるものである。今後とも、老朽化した学校・庁舎など大規模施設や道路・橋りょうなどのインフラ施設については、改築・改修による財政への影響を平準化するため、計画的修繕を実施し、ライフサイクルコストの縮減を図るとともに、公共施設等の更新・統廃合・長寿命化などを計画的に行い、財政負担の軽減・平準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424,414
419,546
375.54
187,318,575
182,753,513
3,797,367
100,696,811
180,197,465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61214</xdr:rowOff>
    </xdr:from>
    <xdr:to>
      <xdr:col>24</xdr:col>
      <xdr:colOff>63500</xdr:colOff>
      <xdr:row>36</xdr:row>
      <xdr:rowOff>74930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3341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160274</xdr:rowOff>
    </xdr:from>
    <xdr:to>
      <xdr:col>19</xdr:col>
      <xdr:colOff>177800</xdr:colOff>
      <xdr:row>36</xdr:row>
      <xdr:rowOff>74930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1024"/>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151892</xdr:rowOff>
    </xdr:from>
    <xdr:to>
      <xdr:col>15</xdr:col>
      <xdr:colOff>50800</xdr:colOff>
      <xdr:row>35</xdr:row>
      <xdr:rowOff>160274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26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149606</xdr:rowOff>
    </xdr:from>
    <xdr:to>
      <xdr:col>10</xdr:col>
      <xdr:colOff>114300</xdr:colOff>
      <xdr:row>35</xdr:row>
      <xdr:rowOff>151892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0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160291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24130</xdr:rowOff>
    </xdr:from>
    <xdr:to>
      <xdr:col>20</xdr:col>
      <xdr:colOff>38100</xdr:colOff>
      <xdr:row>36</xdr:row>
      <xdr:rowOff>125730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116857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109474</xdr:rowOff>
    </xdr:from>
    <xdr:to>
      <xdr:col>15</xdr:col>
      <xdr:colOff>101600</xdr:colOff>
      <xdr:row>36</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30751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101092</xdr:rowOff>
    </xdr:from>
    <xdr:to>
      <xdr:col>10</xdr:col>
      <xdr:colOff>165100</xdr:colOff>
      <xdr:row>36</xdr:row>
      <xdr:rowOff>31242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22369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98806</xdr:rowOff>
    </xdr:from>
    <xdr:to>
      <xdr:col>6</xdr:col>
      <xdr:colOff>38100</xdr:colOff>
      <xdr:row>36</xdr:row>
      <xdr:rowOff>28956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20083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1016</xdr:rowOff>
    </xdr:from>
    <xdr:to>
      <xdr:col>24</xdr:col>
      <xdr:colOff>63500</xdr:colOff>
      <xdr:row>56</xdr:row>
      <xdr:rowOff>142726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44966"/>
          <a:ext cx="838200" cy="99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1016</xdr:rowOff>
    </xdr:from>
    <xdr:to>
      <xdr:col>19</xdr:col>
      <xdr:colOff>177800</xdr:colOff>
      <xdr:row>57</xdr:row>
      <xdr:rowOff>90998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44966"/>
          <a:ext cx="889000" cy="11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148627</xdr:rowOff>
    </xdr:from>
    <xdr:to>
      <xdr:col>15</xdr:col>
      <xdr:colOff>50800</xdr:colOff>
      <xdr:row>57</xdr:row>
      <xdr:rowOff>90998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49827"/>
          <a:ext cx="889000" cy="1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23386</xdr:rowOff>
    </xdr:from>
    <xdr:to>
      <xdr:col>10</xdr:col>
      <xdr:colOff>114300</xdr:colOff>
      <xdr:row>56</xdr:row>
      <xdr:rowOff>148627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24586"/>
          <a:ext cx="889000" cy="1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91926</xdr:rowOff>
    </xdr:from>
    <xdr:to>
      <xdr:col>24</xdr:col>
      <xdr:colOff>114300</xdr:colOff>
      <xdr:row>57</xdr:row>
      <xdr:rowOff>22076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70353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121666</xdr:rowOff>
    </xdr:from>
    <xdr:to>
      <xdr:col>20</xdr:col>
      <xdr:colOff>38100</xdr:colOff>
      <xdr:row>51</xdr:row>
      <xdr:rowOff>51816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42943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8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40198</xdr:rowOff>
    </xdr:from>
    <xdr:to>
      <xdr:col>15</xdr:col>
      <xdr:colOff>101600</xdr:colOff>
      <xdr:row>57</xdr:row>
      <xdr:rowOff>141798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132925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0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97827</xdr:rowOff>
    </xdr:from>
    <xdr:to>
      <xdr:col>10</xdr:col>
      <xdr:colOff>165100</xdr:colOff>
      <xdr:row>57</xdr:row>
      <xdr:rowOff>27977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44504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144036</xdr:rowOff>
    </xdr:from>
    <xdr:to>
      <xdr:col>6</xdr:col>
      <xdr:colOff>38100</xdr:colOff>
      <xdr:row>56</xdr:row>
      <xdr:rowOff>74186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90713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3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159751</xdr:rowOff>
    </xdr:from>
    <xdr:to>
      <xdr:col>24</xdr:col>
      <xdr:colOff>63500</xdr:colOff>
      <xdr:row>78</xdr:row>
      <xdr:rowOff>86513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89951"/>
          <a:ext cx="838200" cy="26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86513</xdr:rowOff>
    </xdr:from>
    <xdr:to>
      <xdr:col>19</xdr:col>
      <xdr:colOff>177800</xdr:colOff>
      <xdr:row>78</xdr:row>
      <xdr:rowOff>140550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59613"/>
          <a:ext cx="889000" cy="5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140550</xdr:rowOff>
    </xdr:from>
    <xdr:to>
      <xdr:col>15</xdr:col>
      <xdr:colOff>50800</xdr:colOff>
      <xdr:row>79</xdr:row>
      <xdr:rowOff>43633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13650"/>
          <a:ext cx="889000" cy="7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43633</xdr:rowOff>
    </xdr:from>
    <xdr:to>
      <xdr:col>10</xdr:col>
      <xdr:colOff>114300</xdr:colOff>
      <xdr:row>79</xdr:row>
      <xdr:rowOff>46388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88183"/>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108951</xdr:rowOff>
    </xdr:from>
    <xdr:to>
      <xdr:col>24</xdr:col>
      <xdr:colOff>114300</xdr:colOff>
      <xdr:row>77</xdr:row>
      <xdr:rowOff>39101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87378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1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35713</xdr:rowOff>
    </xdr:from>
    <xdr:to>
      <xdr:col>20</xdr:col>
      <xdr:colOff>38100</xdr:colOff>
      <xdr:row>78</xdr:row>
      <xdr:rowOff>137313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128440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0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89750</xdr:rowOff>
    </xdr:from>
    <xdr:to>
      <xdr:col>15</xdr:col>
      <xdr:colOff>101600</xdr:colOff>
      <xdr:row>79</xdr:row>
      <xdr:rowOff>19900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6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11027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5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164283</xdr:rowOff>
    </xdr:from>
    <xdr:to>
      <xdr:col>10</xdr:col>
      <xdr:colOff>165100</xdr:colOff>
      <xdr:row>79</xdr:row>
      <xdr:rowOff>94433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85560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63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167038</xdr:rowOff>
    </xdr:from>
    <xdr:to>
      <xdr:col>6</xdr:col>
      <xdr:colOff>38100</xdr:colOff>
      <xdr:row>79</xdr:row>
      <xdr:rowOff>97188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88315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63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102873</xdr:rowOff>
    </xdr:from>
    <xdr:to>
      <xdr:col>24</xdr:col>
      <xdr:colOff>63500</xdr:colOff>
      <xdr:row>96</xdr:row>
      <xdr:rowOff>121686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90623"/>
          <a:ext cx="838200" cy="19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121686</xdr:rowOff>
    </xdr:from>
    <xdr:to>
      <xdr:col>19</xdr:col>
      <xdr:colOff>177800</xdr:colOff>
      <xdr:row>97</xdr:row>
      <xdr:rowOff>23457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80886"/>
          <a:ext cx="889000" cy="7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54226</xdr:rowOff>
    </xdr:from>
    <xdr:to>
      <xdr:col>15</xdr:col>
      <xdr:colOff>50800</xdr:colOff>
      <xdr:row>97</xdr:row>
      <xdr:rowOff>23457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513426"/>
          <a:ext cx="889000" cy="1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136637</xdr:rowOff>
    </xdr:from>
    <xdr:to>
      <xdr:col>10</xdr:col>
      <xdr:colOff>114300</xdr:colOff>
      <xdr:row>96</xdr:row>
      <xdr:rowOff>54226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252937"/>
          <a:ext cx="889000" cy="26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52073</xdr:rowOff>
    </xdr:from>
    <xdr:to>
      <xdr:col>24</xdr:col>
      <xdr:colOff>114300</xdr:colOff>
      <xdr:row>95</xdr:row>
      <xdr:rowOff>153673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30500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1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70886</xdr:rowOff>
    </xdr:from>
    <xdr:to>
      <xdr:col>20</xdr:col>
      <xdr:colOff>38100</xdr:colOff>
      <xdr:row>97</xdr:row>
      <xdr:rowOff>1036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17563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144107</xdr:rowOff>
    </xdr:from>
    <xdr:to>
      <xdr:col>15</xdr:col>
      <xdr:colOff>101600</xdr:colOff>
      <xdr:row>97</xdr:row>
      <xdr:rowOff>74257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65384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9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3426</xdr:rowOff>
    </xdr:from>
    <xdr:to>
      <xdr:col>10</xdr:col>
      <xdr:colOff>165100</xdr:colOff>
      <xdr:row>96</xdr:row>
      <xdr:rowOff>105026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121553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85837</xdr:rowOff>
    </xdr:from>
    <xdr:to>
      <xdr:col>6</xdr:col>
      <xdr:colOff>38100</xdr:colOff>
      <xdr:row>95</xdr:row>
      <xdr:rowOff>15987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20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32514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9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91694</xdr:rowOff>
    </xdr:from>
    <xdr:to>
      <xdr:col>55</xdr:col>
      <xdr:colOff>0</xdr:colOff>
      <xdr:row>37</xdr:row>
      <xdr:rowOff>98095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3534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156159</xdr:rowOff>
    </xdr:from>
    <xdr:to>
      <xdr:col>50</xdr:col>
      <xdr:colOff>114300</xdr:colOff>
      <xdr:row>37</xdr:row>
      <xdr:rowOff>98095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28359"/>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156159</xdr:rowOff>
    </xdr:from>
    <xdr:to>
      <xdr:col>45</xdr:col>
      <xdr:colOff>177800</xdr:colOff>
      <xdr:row>37</xdr:row>
      <xdr:rowOff>6655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2835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3912</xdr:rowOff>
    </xdr:from>
    <xdr:to>
      <xdr:col>41</xdr:col>
      <xdr:colOff>50800</xdr:colOff>
      <xdr:row>37</xdr:row>
      <xdr:rowOff>6655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4756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40894</xdr:rowOff>
    </xdr:from>
    <xdr:to>
      <xdr:col>55</xdr:col>
      <xdr:colOff>50800</xdr:colOff>
      <xdr:row>37</xdr:row>
      <xdr:rowOff>142494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19321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6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47295</xdr:rowOff>
    </xdr:from>
    <xdr:to>
      <xdr:col>50</xdr:col>
      <xdr:colOff>165100</xdr:colOff>
      <xdr:row>37</xdr:row>
      <xdr:rowOff>148895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140022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48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105359</xdr:rowOff>
    </xdr:from>
    <xdr:to>
      <xdr:col>46</xdr:col>
      <xdr:colOff>38100</xdr:colOff>
      <xdr:row>37</xdr:row>
      <xdr:rowOff>35509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52036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5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127305</xdr:rowOff>
    </xdr:from>
    <xdr:to>
      <xdr:col>41</xdr:col>
      <xdr:colOff>101600</xdr:colOff>
      <xdr:row>37</xdr:row>
      <xdr:rowOff>57455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73982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124562</xdr:rowOff>
    </xdr:from>
    <xdr:to>
      <xdr:col>36</xdr:col>
      <xdr:colOff>165100</xdr:colOff>
      <xdr:row>37</xdr:row>
      <xdr:rowOff>54712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71239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0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166046</xdr:rowOff>
    </xdr:from>
    <xdr:to>
      <xdr:col>55</xdr:col>
      <xdr:colOff>0</xdr:colOff>
      <xdr:row>56</xdr:row>
      <xdr:rowOff>76721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595796"/>
          <a:ext cx="8382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166046</xdr:rowOff>
    </xdr:from>
    <xdr:to>
      <xdr:col>50</xdr:col>
      <xdr:colOff>114300</xdr:colOff>
      <xdr:row>56</xdr:row>
      <xdr:rowOff>1683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59579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1683</xdr:rowOff>
    </xdr:from>
    <xdr:to>
      <xdr:col>45</xdr:col>
      <xdr:colOff>177800</xdr:colOff>
      <xdr:row>56</xdr:row>
      <xdr:rowOff>43574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02883"/>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43574</xdr:rowOff>
    </xdr:from>
    <xdr:to>
      <xdr:col>41</xdr:col>
      <xdr:colOff>50800</xdr:colOff>
      <xdr:row>56</xdr:row>
      <xdr:rowOff>80093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44774"/>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25921</xdr:rowOff>
    </xdr:from>
    <xdr:to>
      <xdr:col>55</xdr:col>
      <xdr:colOff>50800</xdr:colOff>
      <xdr:row>56</xdr:row>
      <xdr:rowOff>127521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4348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0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115246</xdr:rowOff>
    </xdr:from>
    <xdr:to>
      <xdr:col>50</xdr:col>
      <xdr:colOff>165100</xdr:colOff>
      <xdr:row>56</xdr:row>
      <xdr:rowOff>45396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61923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32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122333</xdr:rowOff>
    </xdr:from>
    <xdr:to>
      <xdr:col>46</xdr:col>
      <xdr:colOff>38100</xdr:colOff>
      <xdr:row>56</xdr:row>
      <xdr:rowOff>52483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69010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3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164224</xdr:rowOff>
    </xdr:from>
    <xdr:to>
      <xdr:col>41</xdr:col>
      <xdr:colOff>101600</xdr:colOff>
      <xdr:row>56</xdr:row>
      <xdr:rowOff>94374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110901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36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29293</xdr:rowOff>
    </xdr:from>
    <xdr:to>
      <xdr:col>36</xdr:col>
      <xdr:colOff>165100</xdr:colOff>
      <xdr:row>56</xdr:row>
      <xdr:rowOff>130893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147420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40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95140</xdr:rowOff>
    </xdr:from>
    <xdr:to>
      <xdr:col>55</xdr:col>
      <xdr:colOff>0</xdr:colOff>
      <xdr:row>78</xdr:row>
      <xdr:rowOff>116432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68240"/>
          <a:ext cx="8382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95140</xdr:rowOff>
    </xdr:from>
    <xdr:to>
      <xdr:col>50</xdr:col>
      <xdr:colOff>114300</xdr:colOff>
      <xdr:row>79</xdr:row>
      <xdr:rowOff>30969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68240"/>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30969</xdr:rowOff>
    </xdr:from>
    <xdr:to>
      <xdr:col>45</xdr:col>
      <xdr:colOff>177800</xdr:colOff>
      <xdr:row>79</xdr:row>
      <xdr:rowOff>38773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5519"/>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38773</xdr:rowOff>
    </xdr:from>
    <xdr:to>
      <xdr:col>41</xdr:col>
      <xdr:colOff>50800</xdr:colOff>
      <xdr:row>79</xdr:row>
      <xdr:rowOff>48701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83323"/>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65632</xdr:rowOff>
    </xdr:from>
    <xdr:to>
      <xdr:col>55</xdr:col>
      <xdr:colOff>50800</xdr:colOff>
      <xdr:row>78</xdr:row>
      <xdr:rowOff>167232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152009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44340</xdr:rowOff>
    </xdr:from>
    <xdr:to>
      <xdr:col>50</xdr:col>
      <xdr:colOff>165100</xdr:colOff>
      <xdr:row>78</xdr:row>
      <xdr:rowOff>145940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137067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151619</xdr:rowOff>
    </xdr:from>
    <xdr:to>
      <xdr:col>46</xdr:col>
      <xdr:colOff>38100</xdr:colOff>
      <xdr:row>79</xdr:row>
      <xdr:rowOff>81769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72896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1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159423</xdr:rowOff>
    </xdr:from>
    <xdr:to>
      <xdr:col>41</xdr:col>
      <xdr:colOff>101600</xdr:colOff>
      <xdr:row>79</xdr:row>
      <xdr:rowOff>89573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80700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169351</xdr:rowOff>
    </xdr:from>
    <xdr:to>
      <xdr:col>36</xdr:col>
      <xdr:colOff>165100</xdr:colOff>
      <xdr:row>79</xdr:row>
      <xdr:rowOff>99501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90628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141224</xdr:rowOff>
    </xdr:from>
    <xdr:to>
      <xdr:col>55</xdr:col>
      <xdr:colOff>0</xdr:colOff>
      <xdr:row>97</xdr:row>
      <xdr:rowOff>149949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71874"/>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149949</xdr:rowOff>
    </xdr:from>
    <xdr:to>
      <xdr:col>50</xdr:col>
      <xdr:colOff>114300</xdr:colOff>
      <xdr:row>98</xdr:row>
      <xdr:rowOff>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80599"/>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864</xdr:rowOff>
    </xdr:from>
    <xdr:to>
      <xdr:col>45</xdr:col>
      <xdr:colOff>177800</xdr:colOff>
      <xdr:row>98</xdr:row>
      <xdr:rowOff>50736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02964"/>
          <a:ext cx="8890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3987</xdr:rowOff>
    </xdr:from>
    <xdr:to>
      <xdr:col>41</xdr:col>
      <xdr:colOff>50800</xdr:colOff>
      <xdr:row>98</xdr:row>
      <xdr:rowOff>50736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06087"/>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90424</xdr:rowOff>
    </xdr:from>
    <xdr:to>
      <xdr:col>55</xdr:col>
      <xdr:colOff>50800</xdr:colOff>
      <xdr:row>98</xdr:row>
      <xdr:rowOff>20574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68851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99149</xdr:rowOff>
    </xdr:from>
    <xdr:to>
      <xdr:col>50</xdr:col>
      <xdr:colOff>165100</xdr:colOff>
      <xdr:row>98</xdr:row>
      <xdr:rowOff>29299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20426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121514</xdr:rowOff>
    </xdr:from>
    <xdr:to>
      <xdr:col>46</xdr:col>
      <xdr:colOff>38100</xdr:colOff>
      <xdr:row>98</xdr:row>
      <xdr:rowOff>51664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42791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171386</xdr:rowOff>
    </xdr:from>
    <xdr:to>
      <xdr:col>41</xdr:col>
      <xdr:colOff>101600</xdr:colOff>
      <xdr:row>98</xdr:row>
      <xdr:rowOff>101536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92663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124637</xdr:rowOff>
    </xdr:from>
    <xdr:to>
      <xdr:col>36</xdr:col>
      <xdr:colOff>165100</xdr:colOff>
      <xdr:row>98</xdr:row>
      <xdr:rowOff>54787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45914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126800</xdr:rowOff>
    </xdr:from>
    <xdr:to>
      <xdr:col>85</xdr:col>
      <xdr:colOff>127000</xdr:colOff>
      <xdr:row>35</xdr:row>
      <xdr:rowOff>130393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27550"/>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130393</xdr:rowOff>
    </xdr:from>
    <xdr:to>
      <xdr:col>81</xdr:col>
      <xdr:colOff>50800</xdr:colOff>
      <xdr:row>35</xdr:row>
      <xdr:rowOff>136924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311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136924</xdr:rowOff>
    </xdr:from>
    <xdr:to>
      <xdr:col>76</xdr:col>
      <xdr:colOff>114300</xdr:colOff>
      <xdr:row>36</xdr:row>
      <xdr:rowOff>21318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3767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21318</xdr:rowOff>
    </xdr:from>
    <xdr:to>
      <xdr:col>71</xdr:col>
      <xdr:colOff>177800</xdr:colOff>
      <xdr:row>36</xdr:row>
      <xdr:rowOff>36830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9351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76000</xdr:rowOff>
    </xdr:from>
    <xdr:to>
      <xdr:col>85</xdr:col>
      <xdr:colOff>177800</xdr:colOff>
      <xdr:row>36</xdr:row>
      <xdr:rowOff>6150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98877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79593</xdr:rowOff>
    </xdr:from>
    <xdr:to>
      <xdr:col>81</xdr:col>
      <xdr:colOff>101600</xdr:colOff>
      <xdr:row>36</xdr:row>
      <xdr:rowOff>9743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86124</xdr:rowOff>
    </xdr:from>
    <xdr:to>
      <xdr:col>76</xdr:col>
      <xdr:colOff>165100</xdr:colOff>
      <xdr:row>36</xdr:row>
      <xdr:rowOff>16274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141968</xdr:rowOff>
    </xdr:from>
    <xdr:to>
      <xdr:col>72</xdr:col>
      <xdr:colOff>38100</xdr:colOff>
      <xdr:row>36</xdr:row>
      <xdr:rowOff>72118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63245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157480</xdr:rowOff>
    </xdr:from>
    <xdr:to>
      <xdr:col>67</xdr:col>
      <xdr:colOff>101600</xdr:colOff>
      <xdr:row>36</xdr:row>
      <xdr:rowOff>87630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78757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18640</xdr:rowOff>
    </xdr:from>
    <xdr:to>
      <xdr:col>85</xdr:col>
      <xdr:colOff>127000</xdr:colOff>
      <xdr:row>55</xdr:row>
      <xdr:rowOff>167067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276940"/>
          <a:ext cx="838200" cy="3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18640</xdr:rowOff>
    </xdr:from>
    <xdr:to>
      <xdr:col>81</xdr:col>
      <xdr:colOff>50800</xdr:colOff>
      <xdr:row>57</xdr:row>
      <xdr:rowOff>134017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276940"/>
          <a:ext cx="889000" cy="6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134017</xdr:rowOff>
    </xdr:from>
    <xdr:to>
      <xdr:col>76</xdr:col>
      <xdr:colOff>114300</xdr:colOff>
      <xdr:row>58</xdr:row>
      <xdr:rowOff>31083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06667"/>
          <a:ext cx="889000" cy="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10214</xdr:rowOff>
    </xdr:from>
    <xdr:to>
      <xdr:col>71</xdr:col>
      <xdr:colOff>177800</xdr:colOff>
      <xdr:row>58</xdr:row>
      <xdr:rowOff>31083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11414"/>
          <a:ext cx="889000" cy="3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116267</xdr:rowOff>
    </xdr:from>
    <xdr:to>
      <xdr:col>85</xdr:col>
      <xdr:colOff>177800</xdr:colOff>
      <xdr:row>56</xdr:row>
      <xdr:rowOff>46417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139144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139290</xdr:rowOff>
    </xdr:from>
    <xdr:to>
      <xdr:col>81</xdr:col>
      <xdr:colOff>101600</xdr:colOff>
      <xdr:row>54</xdr:row>
      <xdr:rowOff>69440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85967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83217</xdr:rowOff>
    </xdr:from>
    <xdr:to>
      <xdr:col>76</xdr:col>
      <xdr:colOff>165100</xdr:colOff>
      <xdr:row>58</xdr:row>
      <xdr:rowOff>13367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4494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151733</xdr:rowOff>
    </xdr:from>
    <xdr:to>
      <xdr:col>72</xdr:col>
      <xdr:colOff>38100</xdr:colOff>
      <xdr:row>58</xdr:row>
      <xdr:rowOff>81883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73010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130864</xdr:rowOff>
    </xdr:from>
    <xdr:to>
      <xdr:col>67</xdr:col>
      <xdr:colOff>101600</xdr:colOff>
      <xdr:row>56</xdr:row>
      <xdr:rowOff>61014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77541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138557</xdr:rowOff>
    </xdr:from>
    <xdr:to>
      <xdr:col>85</xdr:col>
      <xdr:colOff>127000</xdr:colOff>
      <xdr:row>78</xdr:row>
      <xdr:rowOff>138832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11657"/>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129321</xdr:rowOff>
    </xdr:from>
    <xdr:to>
      <xdr:col>81</xdr:col>
      <xdr:colOff>50800</xdr:colOff>
      <xdr:row>78</xdr:row>
      <xdr:rowOff>138832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2421"/>
          <a:ext cx="8890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98369</xdr:rowOff>
    </xdr:from>
    <xdr:to>
      <xdr:col>76</xdr:col>
      <xdr:colOff>114300</xdr:colOff>
      <xdr:row>78</xdr:row>
      <xdr:rowOff>129321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71469"/>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98369</xdr:rowOff>
    </xdr:from>
    <xdr:to>
      <xdr:col>71</xdr:col>
      <xdr:colOff>177800</xdr:colOff>
      <xdr:row>78</xdr:row>
      <xdr:rowOff>122051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71469"/>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87757</xdr:rowOff>
    </xdr:from>
    <xdr:to>
      <xdr:col>85</xdr:col>
      <xdr:colOff>177800</xdr:colOff>
      <xdr:row>79</xdr:row>
      <xdr:rowOff>17907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88032</xdr:rowOff>
    </xdr:from>
    <xdr:to>
      <xdr:col>81</xdr:col>
      <xdr:colOff>101600</xdr:colOff>
      <xdr:row>79</xdr:row>
      <xdr:rowOff>18182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9309</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78521</xdr:rowOff>
    </xdr:from>
    <xdr:to>
      <xdr:col>76</xdr:col>
      <xdr:colOff>165100</xdr:colOff>
      <xdr:row>79</xdr:row>
      <xdr:rowOff>8671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171248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47569</xdr:rowOff>
    </xdr:from>
    <xdr:to>
      <xdr:col>72</xdr:col>
      <xdr:colOff>38100</xdr:colOff>
      <xdr:row>78</xdr:row>
      <xdr:rowOff>149169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140296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13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71251</xdr:rowOff>
    </xdr:from>
    <xdr:to>
      <xdr:col>67</xdr:col>
      <xdr:colOff>101600</xdr:colOff>
      <xdr:row>79</xdr:row>
      <xdr:rowOff>1401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163978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109238</xdr:rowOff>
    </xdr:from>
    <xdr:to>
      <xdr:col>85</xdr:col>
      <xdr:colOff>127000</xdr:colOff>
      <xdr:row>94</xdr:row>
      <xdr:rowOff>145672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25538"/>
          <a:ext cx="8382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145672</xdr:rowOff>
    </xdr:from>
    <xdr:to>
      <xdr:col>81</xdr:col>
      <xdr:colOff>50800</xdr:colOff>
      <xdr:row>95</xdr:row>
      <xdr:rowOff>5198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261972"/>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106896</xdr:rowOff>
    </xdr:from>
    <xdr:to>
      <xdr:col>76</xdr:col>
      <xdr:colOff>114300</xdr:colOff>
      <xdr:row>95</xdr:row>
      <xdr:rowOff>5198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223196"/>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106896</xdr:rowOff>
    </xdr:from>
    <xdr:to>
      <xdr:col>71</xdr:col>
      <xdr:colOff>177800</xdr:colOff>
      <xdr:row>94</xdr:row>
      <xdr:rowOff>119069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22319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58438</xdr:rowOff>
    </xdr:from>
    <xdr:to>
      <xdr:col>85</xdr:col>
      <xdr:colOff>177800</xdr:colOff>
      <xdr:row>94</xdr:row>
      <xdr:rowOff>160038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1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81315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0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94872</xdr:rowOff>
    </xdr:from>
    <xdr:to>
      <xdr:col>81</xdr:col>
      <xdr:colOff>101600</xdr:colOff>
      <xdr:row>95</xdr:row>
      <xdr:rowOff>25022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41549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9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125848</xdr:rowOff>
    </xdr:from>
    <xdr:to>
      <xdr:col>76</xdr:col>
      <xdr:colOff>165100</xdr:colOff>
      <xdr:row>95</xdr:row>
      <xdr:rowOff>55998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2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72525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01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56096</xdr:rowOff>
    </xdr:from>
    <xdr:to>
      <xdr:col>72</xdr:col>
      <xdr:colOff>38100</xdr:colOff>
      <xdr:row>94</xdr:row>
      <xdr:rowOff>157696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1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2773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9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68269</xdr:rowOff>
    </xdr:from>
    <xdr:to>
      <xdr:col>67</xdr:col>
      <xdr:colOff>101600</xdr:colOff>
      <xdr:row>94</xdr:row>
      <xdr:rowOff>169869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1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14946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４３，２２２円となっており、前年度より６８．０％の減となっており、類似団体平均を下回っている。主な減要因としては、国の新型コロナウイルス感染症緊急経済対策の一環として実施した特別定額給付金事業の皆減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１９１，６５８円となっており、前年度より１４．８％増となっているが、類似団体平均を下回っている。主な増要因としては、国の新型コロナウイルス感染症緊急経済対策の一環として実施した子育て世帯臨時特別給付金事業や住民税非課税世帯等臨時特別給付金事業の増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４４，１１１円となっており、前年度より２３．３％増となっているが、類似団体平均を下回っている。主な増要因としては、新型コロナウイルス感染症予防接種事業費の増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教育費は、住民一人当たり４８，９１２円となっており、前年度より１６．７％減となっているものの、類似団体平均を上回っている。主な減要因としては、新香川県立体育館整備関連事業費の皆減である。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実質収支は黒字となり、黒字額も前年度より増加した。また、結果として財政調整基金の取崩しを行わなかったことにより実質単年度収支も黒字となった。</a:t>
          </a:r>
        </a:p>
        <a:p>
          <a:r>
            <a:rPr kumimoji="1" lang="ja-JP" altLang="en-US" sz="1400">
              <a:latin typeface="ＭＳ ゴシック" pitchFamily="49" charset="-128"/>
              <a:ea typeface="ＭＳ ゴシック" pitchFamily="49" charset="-128"/>
            </a:rPr>
            <a:t>　歳出では今後も社会保障給付や老朽化施設の更新・修繕等に係る経費等の増加等が見込まれているため、自主財源の確保に取り組むとともに、施策事業の厳しい取捨選択と一層のスリム化・効率化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赤字及び公営企業会計の資金不足はいずれも生じておらず、連結実質赤字比率に該当するものはない。今後とも「第８次行財政改革計画」に掲げた取組みを着実に進めることにより、健全化判断比率の更なる改善に努めていく。</a:t>
          </a:r>
        </a:p>
        <a:p>
          <a:r>
            <a:rPr kumimoji="1" lang="ja-JP" altLang="en-US" sz="1100">
              <a:latin typeface="ＭＳ ゴシック" pitchFamily="49" charset="-128"/>
              <a:ea typeface="ＭＳ ゴシック" pitchFamily="49" charset="-128"/>
            </a:rPr>
            <a:t>　病院事業会計については、本市病院事業の中核をなす「みんなの病院」において、入院患者数が、新型コロナウイルス感染症の影響から減少した前年度と比べ増加し、一定の回復が図られた。また、効率的な病床管理の徹底や、がん・救急医療に注力したことなどにより、診療単価が上昇し、医業収益がコロナ禍前を上回った。加えて、新型コロナウイルス感染症に係る補助金の受入れなどにより、経常収支比率が前年度と比べ上昇した。</a:t>
          </a:r>
        </a:p>
        <a:p>
          <a:r>
            <a:rPr kumimoji="1" lang="ja-JP" altLang="en-US" sz="1100">
              <a:latin typeface="ＭＳ ゴシック" pitchFamily="49" charset="-128"/>
              <a:ea typeface="ＭＳ ゴシック" pitchFamily="49" charset="-128"/>
            </a:rPr>
            <a:t>　下水道事業会計については、赤字比率においては現在黒字となっているが、新型コロナウイルス感染症拡大により使用料収入が近年減少しており、将来的にみても人口減少などにより使用料収入の減少が見込まれる。そのため、今後も「高松市ストックマネジメント計画」に基づき、中長期的な視点で下水道事業施設全体の今後の老朽化を一体的に捉え、優先順位をつけた維持管理、改築を進め、事業費の削減と平準化を図り、より計画的・効率的な事業運営に努める。また、下水道未接続世帯への接続促進、バイオマス発電収入や</a:t>
          </a:r>
          <a:r>
            <a:rPr kumimoji="1" lang="en-US" altLang="ja-JP" sz="1100">
              <a:latin typeface="ＭＳ ゴシック" pitchFamily="49" charset="-128"/>
              <a:ea typeface="ＭＳ ゴシック" pitchFamily="49" charset="-128"/>
            </a:rPr>
            <a:t>MICS</a:t>
          </a:r>
          <a:r>
            <a:rPr kumimoji="1" lang="ja-JP" altLang="en-US" sz="1100">
              <a:latin typeface="ＭＳ ゴシック" pitchFamily="49" charset="-128"/>
              <a:ea typeface="ＭＳ ゴシック" pitchFamily="49" charset="-128"/>
            </a:rPr>
            <a:t>事業収入等、附帯事業による積極的な収入の確保に努める。</a:t>
          </a:r>
        </a:p>
        <a:p>
          <a:r>
            <a:rPr kumimoji="1" lang="ja-JP" altLang="en-US" sz="1100">
              <a:latin typeface="ＭＳ ゴシック" pitchFamily="49" charset="-128"/>
              <a:ea typeface="ＭＳ ゴシック" pitchFamily="49" charset="-128"/>
            </a:rPr>
            <a:t>　介護保険事業特別会計については、介護保険制度における要介護（要支援）認定者数は年々増加しており、保険給付費も毎年増加している。今後も、給付費の増加が見込まれるが、介護保険制度の安定的な運営のため、介護保険料の賦課・徴収、保険給付事務や要介護（要支援）認定を適正に行うとともに、サービスの質の向上を図る。</a:t>
          </a:r>
        </a:p>
        <a:p>
          <a:r>
            <a:rPr kumimoji="1" lang="ja-JP" altLang="en-US" sz="1100">
              <a:latin typeface="ＭＳ ゴシック" pitchFamily="49" charset="-128"/>
              <a:ea typeface="ＭＳ ゴシック" pitchFamily="49" charset="-128"/>
            </a:rPr>
            <a:t>　競輪事業特別会計については、包括業務委託の導入などの経費の見直しや、車券発売収入の増加に取り組むなど競輪事業の効率的運営により、一般会計への継続的な繰入による自主財源の確保を図る。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187318575</v>
      </c>
      <c r="BO4" s="452"/>
      <c r="BP4" s="452"/>
      <c r="BQ4" s="452"/>
      <c r="BR4" s="452"/>
      <c r="BS4" s="452"/>
      <c r="BT4" s="452"/>
      <c r="BU4" s="453"/>
      <c r="BV4" s="451">
        <v>217612653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3.8</v>
      </c>
      <c r="CU4" s="592"/>
      <c r="CV4" s="592"/>
      <c r="CW4" s="592"/>
      <c r="CX4" s="592"/>
      <c r="CY4" s="592"/>
      <c r="CZ4" s="592"/>
      <c r="DA4" s="593"/>
      <c r="DB4" s="591">
        <v>3.2</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182753513</v>
      </c>
      <c r="BO5" s="423"/>
      <c r="BP5" s="423"/>
      <c r="BQ5" s="423"/>
      <c r="BR5" s="423"/>
      <c r="BS5" s="423"/>
      <c r="BT5" s="423"/>
      <c r="BU5" s="424"/>
      <c r="BV5" s="422">
        <v>213138099</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89.8</v>
      </c>
      <c r="CU5" s="420"/>
      <c r="CV5" s="420"/>
      <c r="CW5" s="420"/>
      <c r="CX5" s="420"/>
      <c r="CY5" s="420"/>
      <c r="CZ5" s="420"/>
      <c r="DA5" s="421"/>
      <c r="DB5" s="419">
        <v>94.8</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4565062</v>
      </c>
      <c r="BO6" s="423"/>
      <c r="BP6" s="423"/>
      <c r="BQ6" s="423"/>
      <c r="BR6" s="423"/>
      <c r="BS6" s="423"/>
      <c r="BT6" s="423"/>
      <c r="BU6" s="424"/>
      <c r="BV6" s="422">
        <v>4474554</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96.4</v>
      </c>
      <c r="CU6" s="566"/>
      <c r="CV6" s="566"/>
      <c r="CW6" s="566"/>
      <c r="CX6" s="566"/>
      <c r="CY6" s="566"/>
      <c r="CZ6" s="566"/>
      <c r="DA6" s="567"/>
      <c r="DB6" s="565">
        <v>100.5</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102</v>
      </c>
      <c r="AV7" s="481"/>
      <c r="AW7" s="481"/>
      <c r="AX7" s="481"/>
      <c r="AY7" s="436" t="s">
        <v>106</v>
      </c>
      <c r="AZ7" s="437"/>
      <c r="BA7" s="437"/>
      <c r="BB7" s="437"/>
      <c r="BC7" s="437"/>
      <c r="BD7" s="437"/>
      <c r="BE7" s="437"/>
      <c r="BF7" s="437"/>
      <c r="BG7" s="437"/>
      <c r="BH7" s="437"/>
      <c r="BI7" s="437"/>
      <c r="BJ7" s="437"/>
      <c r="BK7" s="437"/>
      <c r="BL7" s="437"/>
      <c r="BM7" s="438"/>
      <c r="BN7" s="422">
        <v>767695</v>
      </c>
      <c r="BO7" s="423"/>
      <c r="BP7" s="423"/>
      <c r="BQ7" s="423"/>
      <c r="BR7" s="423"/>
      <c r="BS7" s="423"/>
      <c r="BT7" s="423"/>
      <c r="BU7" s="424"/>
      <c r="BV7" s="422">
        <v>1411361</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100696811</v>
      </c>
      <c r="CU7" s="423"/>
      <c r="CV7" s="423"/>
      <c r="CW7" s="423"/>
      <c r="CX7" s="423"/>
      <c r="CY7" s="423"/>
      <c r="CZ7" s="423"/>
      <c r="DA7" s="424"/>
      <c r="DB7" s="422">
        <v>96861010</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3797367</v>
      </c>
      <c r="BO8" s="423"/>
      <c r="BP8" s="423"/>
      <c r="BQ8" s="423"/>
      <c r="BR8" s="423"/>
      <c r="BS8" s="423"/>
      <c r="BT8" s="423"/>
      <c r="BU8" s="424"/>
      <c r="BV8" s="422">
        <v>3063193</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0.8</v>
      </c>
      <c r="CU8" s="526"/>
      <c r="CV8" s="526"/>
      <c r="CW8" s="526"/>
      <c r="CX8" s="526"/>
      <c r="CY8" s="526"/>
      <c r="CZ8" s="526"/>
      <c r="DA8" s="527"/>
      <c r="DB8" s="525">
        <v>0.82</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417496</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734174</v>
      </c>
      <c r="BO9" s="423"/>
      <c r="BP9" s="423"/>
      <c r="BQ9" s="423"/>
      <c r="BR9" s="423"/>
      <c r="BS9" s="423"/>
      <c r="BT9" s="423"/>
      <c r="BU9" s="424"/>
      <c r="BV9" s="422">
        <v>329462</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15.5</v>
      </c>
      <c r="CU9" s="420"/>
      <c r="CV9" s="420"/>
      <c r="CW9" s="420"/>
      <c r="CX9" s="420"/>
      <c r="CY9" s="420"/>
      <c r="CZ9" s="420"/>
      <c r="DA9" s="421"/>
      <c r="DB9" s="419">
        <v>14.8</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119</v>
      </c>
      <c r="M10" s="379"/>
      <c r="N10" s="379"/>
      <c r="O10" s="379"/>
      <c r="P10" s="379"/>
      <c r="Q10" s="380"/>
      <c r="R10" s="375">
        <v>420748</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116</v>
      </c>
      <c r="AV10" s="481"/>
      <c r="AW10" s="481"/>
      <c r="AX10" s="481"/>
      <c r="AY10" s="436" t="s">
        <v>121</v>
      </c>
      <c r="AZ10" s="437"/>
      <c r="BA10" s="437"/>
      <c r="BB10" s="437"/>
      <c r="BC10" s="437"/>
      <c r="BD10" s="437"/>
      <c r="BE10" s="437"/>
      <c r="BF10" s="437"/>
      <c r="BG10" s="437"/>
      <c r="BH10" s="437"/>
      <c r="BI10" s="437"/>
      <c r="BJ10" s="437"/>
      <c r="BK10" s="437"/>
      <c r="BL10" s="437"/>
      <c r="BM10" s="438"/>
      <c r="BN10" s="422">
        <v>4119</v>
      </c>
      <c r="BO10" s="423"/>
      <c r="BP10" s="423"/>
      <c r="BQ10" s="423"/>
      <c r="BR10" s="423"/>
      <c r="BS10" s="423"/>
      <c r="BT10" s="423"/>
      <c r="BU10" s="424"/>
      <c r="BV10" s="422">
        <v>6347</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424414</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419546</v>
      </c>
      <c r="S13" s="510"/>
      <c r="T13" s="510"/>
      <c r="U13" s="510"/>
      <c r="V13" s="511"/>
      <c r="W13" s="512" t="s">
        <v>140</v>
      </c>
      <c r="X13" s="408"/>
      <c r="Y13" s="408"/>
      <c r="Z13" s="408"/>
      <c r="AA13" s="408"/>
      <c r="AB13" s="409"/>
      <c r="AC13" s="375">
        <v>4463</v>
      </c>
      <c r="AD13" s="376"/>
      <c r="AE13" s="376"/>
      <c r="AF13" s="376"/>
      <c r="AG13" s="377"/>
      <c r="AH13" s="375">
        <v>5085</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738293</v>
      </c>
      <c r="BO13" s="423"/>
      <c r="BP13" s="423"/>
      <c r="BQ13" s="423"/>
      <c r="BR13" s="423"/>
      <c r="BS13" s="423"/>
      <c r="BT13" s="423"/>
      <c r="BU13" s="424"/>
      <c r="BV13" s="422">
        <v>335809</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7.2</v>
      </c>
      <c r="CU13" s="420"/>
      <c r="CV13" s="420"/>
      <c r="CW13" s="420"/>
      <c r="CX13" s="420"/>
      <c r="CY13" s="420"/>
      <c r="CZ13" s="420"/>
      <c r="DA13" s="421"/>
      <c r="DB13" s="419">
        <v>7.5</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426260</v>
      </c>
      <c r="S14" s="510"/>
      <c r="T14" s="510"/>
      <c r="U14" s="510"/>
      <c r="V14" s="511"/>
      <c r="W14" s="513"/>
      <c r="X14" s="411"/>
      <c r="Y14" s="411"/>
      <c r="Z14" s="411"/>
      <c r="AA14" s="411"/>
      <c r="AB14" s="412"/>
      <c r="AC14" s="502">
        <v>2.4</v>
      </c>
      <c r="AD14" s="503"/>
      <c r="AE14" s="503"/>
      <c r="AF14" s="503"/>
      <c r="AG14" s="504"/>
      <c r="AH14" s="502">
        <v>2.8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v>68</v>
      </c>
      <c r="CU14" s="520"/>
      <c r="CV14" s="520"/>
      <c r="CW14" s="520"/>
      <c r="CX14" s="520"/>
      <c r="CY14" s="520"/>
      <c r="CZ14" s="520"/>
      <c r="DA14" s="521"/>
      <c r="DB14" s="519">
        <v>74.5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147</v>
      </c>
      <c r="N15" s="507"/>
      <c r="O15" s="507"/>
      <c r="P15" s="507"/>
      <c r="Q15" s="508"/>
      <c r="R15" s="509">
        <v>421103</v>
      </c>
      <c r="S15" s="510"/>
      <c r="T15" s="510"/>
      <c r="U15" s="510"/>
      <c r="V15" s="511"/>
      <c r="W15" s="512" t="s">
        <v>148</v>
      </c>
      <c r="X15" s="408"/>
      <c r="Y15" s="408"/>
      <c r="Z15" s="408"/>
      <c r="AA15" s="408"/>
      <c r="AB15" s="409"/>
      <c r="AC15" s="375">
        <v>36183</v>
      </c>
      <c r="AD15" s="376"/>
      <c r="AE15" s="376"/>
      <c r="AF15" s="376"/>
      <c r="AG15" s="377"/>
      <c r="AH15" s="375">
        <v>37586</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57575382</v>
      </c>
      <c r="BO15" s="452"/>
      <c r="BP15" s="452"/>
      <c r="BQ15" s="452"/>
      <c r="BR15" s="452"/>
      <c r="BS15" s="452"/>
      <c r="BT15" s="452"/>
      <c r="BU15" s="453"/>
      <c r="BV15" s="451">
        <v>59933044</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19.399999999999999</v>
      </c>
      <c r="AD16" s="503"/>
      <c r="AE16" s="503"/>
      <c r="AF16" s="503"/>
      <c r="AG16" s="504"/>
      <c r="AH16" s="502">
        <v>20.399999999999999</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75193324</v>
      </c>
      <c r="BO16" s="423"/>
      <c r="BP16" s="423"/>
      <c r="BQ16" s="423"/>
      <c r="BR16" s="423"/>
      <c r="BS16" s="423"/>
      <c r="BT16" s="423"/>
      <c r="BU16" s="424"/>
      <c r="BV16" s="422">
        <v>73273851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145974</v>
      </c>
      <c r="AD17" s="376"/>
      <c r="AE17" s="376"/>
      <c r="AF17" s="376"/>
      <c r="AG17" s="377"/>
      <c r="AH17" s="375">
        <v>141640</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73470432</v>
      </c>
      <c r="BO17" s="423"/>
      <c r="BP17" s="423"/>
      <c r="BQ17" s="423"/>
      <c r="BR17" s="423"/>
      <c r="BS17" s="423"/>
      <c r="BT17" s="423"/>
      <c r="BU17" s="424"/>
      <c r="BV17" s="422">
        <v>76670596</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375.54</v>
      </c>
      <c r="M18" s="475"/>
      <c r="N18" s="475"/>
      <c r="O18" s="475"/>
      <c r="P18" s="475"/>
      <c r="Q18" s="475"/>
      <c r="R18" s="476"/>
      <c r="S18" s="476"/>
      <c r="T18" s="476"/>
      <c r="U18" s="476"/>
      <c r="V18" s="477"/>
      <c r="W18" s="493"/>
      <c r="X18" s="494"/>
      <c r="Y18" s="494"/>
      <c r="Z18" s="494"/>
      <c r="AA18" s="494"/>
      <c r="AB18" s="518"/>
      <c r="AC18" s="392">
        <v>78.2</v>
      </c>
      <c r="AD18" s="393"/>
      <c r="AE18" s="393"/>
      <c r="AF18" s="393"/>
      <c r="AG18" s="478"/>
      <c r="AH18" s="392">
        <v>76.8</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93476606</v>
      </c>
      <c r="BO18" s="423"/>
      <c r="BP18" s="423"/>
      <c r="BQ18" s="423"/>
      <c r="BR18" s="423"/>
      <c r="BS18" s="423"/>
      <c r="BT18" s="423"/>
      <c r="BU18" s="424"/>
      <c r="BV18" s="422">
        <v>92461317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1112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111573297</v>
      </c>
      <c r="BO19" s="423"/>
      <c r="BP19" s="423"/>
      <c r="BQ19" s="423"/>
      <c r="BR19" s="423"/>
      <c r="BS19" s="423"/>
      <c r="BT19" s="423"/>
      <c r="BU19" s="424"/>
      <c r="BV19" s="422">
        <v>114478145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187511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180197465</v>
      </c>
      <c r="BO22" s="452"/>
      <c r="BP22" s="452"/>
      <c r="BQ22" s="452"/>
      <c r="BR22" s="452"/>
      <c r="BS22" s="452"/>
      <c r="BT22" s="452"/>
      <c r="BU22" s="453"/>
      <c r="BV22" s="451">
        <v>178055850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127328430</v>
      </c>
      <c r="BO23" s="423"/>
      <c r="BP23" s="423"/>
      <c r="BQ23" s="423"/>
      <c r="BR23" s="423"/>
      <c r="BS23" s="423"/>
      <c r="BT23" s="423"/>
      <c r="BU23" s="424"/>
      <c r="BV23" s="422">
        <v>118346647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11100</v>
      </c>
      <c r="R24" s="376"/>
      <c r="S24" s="376"/>
      <c r="T24" s="376"/>
      <c r="U24" s="376"/>
      <c r="V24" s="377"/>
      <c r="W24" s="465"/>
      <c r="X24" s="402"/>
      <c r="Y24" s="403"/>
      <c r="Z24" s="378" t="s">
        <v>173</v>
      </c>
      <c r="AA24" s="379"/>
      <c r="AB24" s="379"/>
      <c r="AC24" s="379"/>
      <c r="AD24" s="379"/>
      <c r="AE24" s="379"/>
      <c r="AF24" s="379"/>
      <c r="AG24" s="380"/>
      <c r="AH24" s="375">
        <v>2819</v>
      </c>
      <c r="AI24" s="376"/>
      <c r="AJ24" s="376"/>
      <c r="AK24" s="376"/>
      <c r="AL24" s="377"/>
      <c r="AM24" s="375">
        <v>8899583</v>
      </c>
      <c r="AN24" s="376"/>
      <c r="AO24" s="376"/>
      <c r="AP24" s="376"/>
      <c r="AQ24" s="376"/>
      <c r="AR24" s="377"/>
      <c r="AS24" s="375">
        <v>3157</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102444603</v>
      </c>
      <c r="BO24" s="423"/>
      <c r="BP24" s="423"/>
      <c r="BQ24" s="423"/>
      <c r="BR24" s="423"/>
      <c r="BS24" s="423"/>
      <c r="BT24" s="423"/>
      <c r="BU24" s="424"/>
      <c r="BV24" s="422">
        <v>101488593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2</v>
      </c>
      <c r="M25" s="376"/>
      <c r="N25" s="376"/>
      <c r="O25" s="376"/>
      <c r="P25" s="377"/>
      <c r="Q25" s="375">
        <v>8970</v>
      </c>
      <c r="R25" s="376"/>
      <c r="S25" s="376"/>
      <c r="T25" s="376"/>
      <c r="U25" s="376"/>
      <c r="V25" s="377"/>
      <c r="W25" s="465"/>
      <c r="X25" s="402"/>
      <c r="Y25" s="403"/>
      <c r="Z25" s="378" t="s">
        <v>176</v>
      </c>
      <c r="AA25" s="379"/>
      <c r="AB25" s="379"/>
      <c r="AC25" s="379"/>
      <c r="AD25" s="379"/>
      <c r="AE25" s="379"/>
      <c r="AF25" s="379"/>
      <c r="AG25" s="380"/>
      <c r="AH25" s="375">
        <v>476</v>
      </c>
      <c r="AI25" s="376"/>
      <c r="AJ25" s="376"/>
      <c r="AK25" s="376"/>
      <c r="AL25" s="377"/>
      <c r="AM25" s="375">
        <v>1520344</v>
      </c>
      <c r="AN25" s="376"/>
      <c r="AO25" s="376"/>
      <c r="AP25" s="376"/>
      <c r="AQ25" s="376"/>
      <c r="AR25" s="377"/>
      <c r="AS25" s="375">
        <v>3194</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44711445</v>
      </c>
      <c r="BO25" s="452"/>
      <c r="BP25" s="452"/>
      <c r="BQ25" s="452"/>
      <c r="BR25" s="452"/>
      <c r="BS25" s="452"/>
      <c r="BT25" s="452"/>
      <c r="BU25" s="453"/>
      <c r="BV25" s="451">
        <v>29057151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7310</v>
      </c>
      <c r="R26" s="376"/>
      <c r="S26" s="376"/>
      <c r="T26" s="376"/>
      <c r="U26" s="376"/>
      <c r="V26" s="377"/>
      <c r="W26" s="465"/>
      <c r="X26" s="402"/>
      <c r="Y26" s="403"/>
      <c r="Z26" s="378" t="s">
        <v>179</v>
      </c>
      <c r="AA26" s="433"/>
      <c r="AB26" s="433"/>
      <c r="AC26" s="433"/>
      <c r="AD26" s="433"/>
      <c r="AE26" s="433"/>
      <c r="AF26" s="433"/>
      <c r="AG26" s="434"/>
      <c r="AH26" s="375">
        <v>342</v>
      </c>
      <c r="AI26" s="376"/>
      <c r="AJ26" s="376"/>
      <c r="AK26" s="376"/>
      <c r="AL26" s="377"/>
      <c r="AM26" s="375">
        <v>1179558</v>
      </c>
      <c r="AN26" s="376"/>
      <c r="AO26" s="376"/>
      <c r="AP26" s="376"/>
      <c r="AQ26" s="376"/>
      <c r="AR26" s="377"/>
      <c r="AS26" s="375">
        <v>3449</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v>200000</v>
      </c>
      <c r="BO26" s="423"/>
      <c r="BP26" s="423"/>
      <c r="BQ26" s="423"/>
      <c r="BR26" s="423"/>
      <c r="BS26" s="423"/>
      <c r="BT26" s="423"/>
      <c r="BU26" s="424"/>
      <c r="BV26" s="422">
        <v>100000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181</v>
      </c>
      <c r="F27" s="379"/>
      <c r="G27" s="379"/>
      <c r="H27" s="379"/>
      <c r="I27" s="379"/>
      <c r="J27" s="379"/>
      <c r="K27" s="380"/>
      <c r="L27" s="375">
        <v>1</v>
      </c>
      <c r="M27" s="376"/>
      <c r="N27" s="376"/>
      <c r="O27" s="376"/>
      <c r="P27" s="377"/>
      <c r="Q27" s="375">
        <v>7270</v>
      </c>
      <c r="R27" s="376"/>
      <c r="S27" s="376"/>
      <c r="T27" s="376"/>
      <c r="U27" s="376"/>
      <c r="V27" s="377"/>
      <c r="W27" s="465"/>
      <c r="X27" s="402"/>
      <c r="Y27" s="403"/>
      <c r="Z27" s="378" t="s">
        <v>182</v>
      </c>
      <c r="AA27" s="379"/>
      <c r="AB27" s="379"/>
      <c r="AC27" s="379"/>
      <c r="AD27" s="379"/>
      <c r="AE27" s="379"/>
      <c r="AF27" s="379"/>
      <c r="AG27" s="380"/>
      <c r="AH27" s="375">
        <v>172</v>
      </c>
      <c r="AI27" s="376"/>
      <c r="AJ27" s="376"/>
      <c r="AK27" s="376"/>
      <c r="AL27" s="377"/>
      <c r="AM27" s="375">
        <v>613111</v>
      </c>
      <c r="AN27" s="376"/>
      <c r="AO27" s="376"/>
      <c r="AP27" s="376"/>
      <c r="AQ27" s="376"/>
      <c r="AR27" s="377"/>
      <c r="AS27" s="375">
        <v>3565</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t="s">
        <v>184</v>
      </c>
      <c r="BO27" s="457"/>
      <c r="BP27" s="457"/>
      <c r="BQ27" s="457"/>
      <c r="BR27" s="457"/>
      <c r="BS27" s="457"/>
      <c r="BT27" s="457"/>
      <c r="BU27" s="458"/>
      <c r="BV27" s="456" t="s">
        <v>185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6470</v>
      </c>
      <c r="R28" s="376"/>
      <c r="S28" s="376"/>
      <c r="T28" s="376"/>
      <c r="U28" s="376"/>
      <c r="V28" s="377"/>
      <c r="W28" s="465"/>
      <c r="X28" s="402"/>
      <c r="Y28" s="403"/>
      <c r="Z28" s="378" t="s">
        <v>187</v>
      </c>
      <c r="AA28" s="379"/>
      <c r="AB28" s="379"/>
      <c r="AC28" s="379"/>
      <c r="AD28" s="379"/>
      <c r="AE28" s="379"/>
      <c r="AF28" s="379"/>
      <c r="AG28" s="380"/>
      <c r="AH28" s="375">
        <v>4</v>
      </c>
      <c r="AI28" s="376"/>
      <c r="AJ28" s="376"/>
      <c r="AK28" s="376"/>
      <c r="AL28" s="377"/>
      <c r="AM28" s="375">
        <v>11124</v>
      </c>
      <c r="AN28" s="376"/>
      <c r="AO28" s="376"/>
      <c r="AP28" s="376"/>
      <c r="AQ28" s="376"/>
      <c r="AR28" s="377"/>
      <c r="AS28" s="375">
        <v>2781</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10953195</v>
      </c>
      <c r="BO28" s="452"/>
      <c r="BP28" s="452"/>
      <c r="BQ28" s="452"/>
      <c r="BR28" s="452"/>
      <c r="BS28" s="452"/>
      <c r="BT28" s="452"/>
      <c r="BU28" s="453"/>
      <c r="BV28" s="451">
        <v>9349076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38</v>
      </c>
      <c r="M29" s="376"/>
      <c r="N29" s="376"/>
      <c r="O29" s="376"/>
      <c r="P29" s="377"/>
      <c r="Q29" s="375">
        <v>6080</v>
      </c>
      <c r="R29" s="376"/>
      <c r="S29" s="376"/>
      <c r="T29" s="376"/>
      <c r="U29" s="376"/>
      <c r="V29" s="377"/>
      <c r="W29" s="466"/>
      <c r="X29" s="467"/>
      <c r="Y29" s="468"/>
      <c r="Z29" s="378" t="s">
        <v>190</v>
      </c>
      <c r="AA29" s="379"/>
      <c r="AB29" s="379"/>
      <c r="AC29" s="379"/>
      <c r="AD29" s="379"/>
      <c r="AE29" s="379"/>
      <c r="AF29" s="379"/>
      <c r="AG29" s="380"/>
      <c r="AH29" s="375">
        <v>2995</v>
      </c>
      <c r="AI29" s="376"/>
      <c r="AJ29" s="376"/>
      <c r="AK29" s="376"/>
      <c r="AL29" s="377"/>
      <c r="AM29" s="375">
        <v>9523818</v>
      </c>
      <c r="AN29" s="376"/>
      <c r="AO29" s="376"/>
      <c r="AP29" s="376"/>
      <c r="AQ29" s="376"/>
      <c r="AR29" s="377"/>
      <c r="AS29" s="375">
        <v>3180</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2800601</v>
      </c>
      <c r="BO29" s="423"/>
      <c r="BP29" s="423"/>
      <c r="BQ29" s="423"/>
      <c r="BR29" s="423"/>
      <c r="BS29" s="423"/>
      <c r="BT29" s="423"/>
      <c r="BU29" s="424"/>
      <c r="BV29" s="422">
        <v>1100288</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100.9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6708132</v>
      </c>
      <c r="BO30" s="457"/>
      <c r="BP30" s="457"/>
      <c r="BQ30" s="457"/>
      <c r="BR30" s="457"/>
      <c r="BS30" s="457"/>
      <c r="BT30" s="457"/>
      <c r="BU30" s="458"/>
      <c r="BV30" s="456">
        <v>5740218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199</v>
      </c>
      <c r="AN33" s="374"/>
      <c r="AO33" s="373" t="s">
        <v>201</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199</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高松市国民健康保険事業特別会計</v>
      </c>
      <c r="X34" s="371"/>
      <c r="Y34" s="371"/>
      <c r="Z34" s="371"/>
      <c r="AA34" s="371"/>
      <c r="AB34" s="371"/>
      <c r="AC34" s="371"/>
      <c r="AD34" s="371"/>
      <c r="AE34" s="371"/>
      <c r="AF34" s="371"/>
      <c r="AG34" s="371"/>
      <c r="AH34" s="371"/>
      <c r="AI34" s="371"/>
      <c r="AJ34" s="371"/>
      <c r="AK34" s="371"/>
      <c r="AL34" s="178"/>
      <c r="AM34" s="370">
        <f>IF(AO34="","",MAX(C34:D43,U34:V43)+1)</f>
        <v>9</v>
      </c>
      <c r="AN34" s="370"/>
      <c r="AO34" s="371" t="str">
        <f>IF('各会計、関係団体の財政状況及び健全化判断比率'!B33="","",'各会計、関係団体の財政状況及び健全化判断比率'!B33)</f>
        <v>高松市下水道事業会計</v>
      </c>
      <c r="AP34" s="371"/>
      <c r="AQ34" s="371"/>
      <c r="AR34" s="371"/>
      <c r="AS34" s="371"/>
      <c r="AT34" s="371"/>
      <c r="AU34" s="371"/>
      <c r="AV34" s="371"/>
      <c r="AW34" s="371"/>
      <c r="AX34" s="371"/>
      <c r="AY34" s="371"/>
      <c r="AZ34" s="371"/>
      <c r="BA34" s="371"/>
      <c r="BB34" s="371"/>
      <c r="BC34" s="371"/>
      <c r="BD34" s="178"/>
      <c r="BE34" s="370">
        <f>IF(BG34="","",MAX(C34:D43,U34:V43,AM34:AN43)+1)</f>
        <v>11</v>
      </c>
      <c r="BF34" s="370"/>
      <c r="BG34" s="371" t="str">
        <f>IF('各会計、関係団体の財政状況及び健全化判断比率'!B35="","",'各会計、関係団体の財政状況及び健全化判断比率'!B35)</f>
        <v>高松市卸売市場事業特別会計</v>
      </c>
      <c r="BH34" s="371"/>
      <c r="BI34" s="371"/>
      <c r="BJ34" s="371"/>
      <c r="BK34" s="371"/>
      <c r="BL34" s="371"/>
      <c r="BM34" s="371"/>
      <c r="BN34" s="371"/>
      <c r="BO34" s="371"/>
      <c r="BP34" s="371"/>
      <c r="BQ34" s="371"/>
      <c r="BR34" s="371"/>
      <c r="BS34" s="371"/>
      <c r="BT34" s="371"/>
      <c r="BU34" s="371"/>
      <c r="BV34" s="178"/>
      <c r="BW34" s="370">
        <f>IF(BY34="","",MAX(C34:D43,U34:V43,AM34:AN43,BE34:BF43)+1)</f>
        <v>13</v>
      </c>
      <c r="BX34" s="370"/>
      <c r="BY34" s="371" t="str">
        <f>IF('各会計、関係団体の財政状況及び健全化判断比率'!B68="","",'各会計、関係団体の財政状況及び健全化判断比率'!B68)</f>
        <v>香川県後期高齢者医療広域連合一般会計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高松市土地開発公社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〇</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高松市母子福祉資金等貸付事業特別会計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高松市介護保険事業特別会計</v>
      </c>
      <c r="X35" s="371"/>
      <c r="Y35" s="371"/>
      <c r="Z35" s="371"/>
      <c r="AA35" s="371"/>
      <c r="AB35" s="371"/>
      <c r="AC35" s="371"/>
      <c r="AD35" s="371"/>
      <c r="AE35" s="371"/>
      <c r="AF35" s="371"/>
      <c r="AG35" s="371"/>
      <c r="AH35" s="371"/>
      <c r="AI35" s="371"/>
      <c r="AJ35" s="371"/>
      <c r="AK35" s="371"/>
      <c r="AL35" s="178"/>
      <c r="AM35" s="370">
        <f t="shared" ref="AM35:AM43" si="0">IF(AO35="","",AM34+1)</f>
        <v>10</v>
      </c>
      <c r="AN35" s="370"/>
      <c r="AO35" s="371" t="str">
        <f>IF('各会計、関係団体の財政状況及び健全化判断比率'!B34="","",'各会計、関係団体の財政状況及び健全化判断比率'!B34)</f>
        <v>高松市病院事業会計</v>
      </c>
      <c r="AP35" s="371"/>
      <c r="AQ35" s="371"/>
      <c r="AR35" s="371"/>
      <c r="AS35" s="371"/>
      <c r="AT35" s="371"/>
      <c r="AU35" s="371"/>
      <c r="AV35" s="371"/>
      <c r="AW35" s="371"/>
      <c r="AX35" s="371"/>
      <c r="AY35" s="371"/>
      <c r="AZ35" s="371"/>
      <c r="BA35" s="371"/>
      <c r="BB35" s="371"/>
      <c r="BC35" s="371"/>
      <c r="BD35" s="178"/>
      <c r="BE35" s="370">
        <f t="shared" ref="BE35:BE43" si="1">IF(BG35="","",BE34+1)</f>
        <v>12</v>
      </c>
      <c r="BF35" s="370"/>
      <c r="BG35" s="371" t="str">
        <f>IF('各会計、関係団体の財政状況及び健全化判断比率'!B36="","",'各会計、関係団体の財政状況及び健全化判断比率'!B36)</f>
        <v>高松市食肉センター事業特別会計</v>
      </c>
      <c r="BH35" s="371"/>
      <c r="BI35" s="371"/>
      <c r="BJ35" s="371"/>
      <c r="BK35" s="371"/>
      <c r="BL35" s="371"/>
      <c r="BM35" s="371"/>
      <c r="BN35" s="371"/>
      <c r="BO35" s="371"/>
      <c r="BP35" s="371"/>
      <c r="BQ35" s="371"/>
      <c r="BR35" s="371"/>
      <c r="BS35" s="371"/>
      <c r="BT35" s="371"/>
      <c r="BU35" s="371"/>
      <c r="BV35" s="178"/>
      <c r="BW35" s="370">
        <f t="shared" ref="BW35:BW43" si="2">IF(BY35="","",BW34+1)</f>
        <v>14</v>
      </c>
      <c r="BX35" s="370"/>
      <c r="BY35" s="371" t="str">
        <f>IF('各会計、関係団体の財政状況及び健全化判断比率'!B69="","",'各会計、関係団体の財政状況及び健全化判断比率'!B69)</f>
        <v>香川県後期高齢者医療広域連合特別会計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（公財）高松市学校給食会</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高松市中小企業勤労者福祉共済事業特別会計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高松市後期高齢者医療事業特別会計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15</v>
      </c>
      <c r="BX36" s="370"/>
      <c r="BY36" s="371" t="str">
        <f>IF('各会計、関係団体の財政状況及び健全化判断比率'!B70="","",'各会計、関係団体の財政状況及び健全化判断比率'!B70)</f>
        <v>香川県広域水道企業団水道事業会計</v>
      </c>
      <c r="BZ36" s="371"/>
      <c r="CA36" s="371"/>
      <c r="CB36" s="371"/>
      <c r="CC36" s="371"/>
      <c r="CD36" s="371"/>
      <c r="CE36" s="371"/>
      <c r="CF36" s="371"/>
      <c r="CG36" s="371"/>
      <c r="CH36" s="371"/>
      <c r="CI36" s="371"/>
      <c r="CJ36" s="371"/>
      <c r="CK36" s="371"/>
      <c r="CL36" s="371"/>
      <c r="CM36" s="371"/>
      <c r="CN36" s="178"/>
      <c r="CO36" s="370">
        <f t="shared" si="3"/>
        <v>19</v>
      </c>
      <c r="CP36" s="370"/>
      <c r="CQ36" s="371" t="str">
        <f>IF('各会計、関係団体の財政状況及び健全化判断比率'!BS9="","",'各会計、関係団体の財政状況及び健全化判断比率'!BS9)</f>
        <v>（公財）高松市福祉事業団</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高松市競輪事業特別会計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16</v>
      </c>
      <c r="BX37" s="370"/>
      <c r="BY37" s="371" t="str">
        <f>IF('各会計、関係団体の財政状況及び健全化判断比率'!B71="","",'各会計、関係団体の財政状況及び健全化判断比率'!B71)</f>
        <v>香川県広域水道企業団工業水道事業会計</v>
      </c>
      <c r="BZ37" s="371"/>
      <c r="CA37" s="371"/>
      <c r="CB37" s="371"/>
      <c r="CC37" s="371"/>
      <c r="CD37" s="371"/>
      <c r="CE37" s="371"/>
      <c r="CF37" s="371"/>
      <c r="CG37" s="371"/>
      <c r="CH37" s="371"/>
      <c r="CI37" s="371"/>
      <c r="CJ37" s="371"/>
      <c r="CK37" s="371"/>
      <c r="CL37" s="371"/>
      <c r="CM37" s="371"/>
      <c r="CN37" s="178"/>
      <c r="CO37" s="370">
        <f t="shared" si="3"/>
        <v>20</v>
      </c>
      <c r="CP37" s="370"/>
      <c r="CQ37" s="371" t="str">
        <f>IF('各会計、関係団体の財政状況及び健全化判断比率'!BS10="","",'各会計、関係団体の財政状況及び健全化判断比率'!BS10)</f>
        <v>（公財）高松市スポーツ協会</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8</v>
      </c>
      <c r="V38" s="370"/>
      <c r="W38" s="371" t="str">
        <f>IF('各会計、関係団体の財政状況及び健全化判断比率'!B32="","",'各会計、関係団体の財政状況及び健全化判断比率'!B32)</f>
        <v>高松市駐車場事業特別会計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21</v>
      </c>
      <c r="CP38" s="370"/>
      <c r="CQ38" s="371" t="str">
        <f>IF('各会計、関係団体の財政状況及び健全化判断比率'!BS11="","",'各会計、関係団体の財政状況及び健全化判断比率'!BS11)</f>
        <v>（公財）高松市国際交流協会</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22</v>
      </c>
      <c r="CP39" s="370"/>
      <c r="CQ39" s="371" t="str">
        <f>IF('各会計、関係団体の財政状況及び健全化判断比率'!BS12="","",'各会計、関係団体の財政状況及び健全化判断比率'!BS12)</f>
        <v>（公財）高松観光コンベンションビューロー</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23</v>
      </c>
      <c r="CP40" s="370"/>
      <c r="CQ40" s="371" t="str">
        <f>IF('各会計、関係団体の財政状況及び健全化判断比率'!BS13="","",'各会計、関係団体の財政状況及び健全化判断比率'!BS13)</f>
        <v>（株）高松市食肉卸売市場公社</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24</v>
      </c>
      <c r="CP41" s="370"/>
      <c r="CQ41" s="371" t="str">
        <f>IF('各会計、関係団体の財政状況及び健全化判断比率'!BS14="","",'各会計、関係団体の財政状況及び健全化判断比率'!BS14)</f>
        <v>（公財）高松市文化芸術財団</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f t="shared" si="3"/>
        <v>25</v>
      </c>
      <c r="CP42" s="370"/>
      <c r="CQ42" s="371" t="str">
        <f>IF('各会計、関係団体の財政状況及び健全化判断比率'!BS15="","",'各会計、関係団体の財政状況及び健全化判断比率'!BS15)</f>
        <v>（有）湯遊しおのえ</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f t="shared" si="3"/>
        <v>26</v>
      </c>
      <c r="CP43" s="370"/>
      <c r="CQ43" s="371" t="str">
        <f>IF('各会計、関係団体の財政状況及び健全化判断比率'!BS16="","",'各会計、関係団体の財政状況及び健全化判断比率'!BS16)</f>
        <v>（有）香南町農業振興公社</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605</v>
      </c>
    </row>
    <row r="54" spans="5:113" x14ac:dyDescent="0.15"/>
    <row r="55" spans="5:113" x14ac:dyDescent="0.15"/>
    <row r="56" spans="5:113" x14ac:dyDescent="0.15"/>
  </sheetData>
  <sheetProtection algorithmName="SHA-512" hashValue="PMc19aca433/q8WE8ggTEOdFjrpFXBsfMfYE+GXF0gIg9B8l8ht2N0jWpT68cDC4Vw7NsQbS7s1uWwndOysfwQ==" saltValue="ocPSbCdw39+pGWsp4vZED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79" t="s">
        <v>563</v>
      </c>
      <c r="D34" s="1179"/>
      <c r="E34" s="1180"/>
      <c r="F34" s="32">
        <v>2.1</v>
      </c>
      <c r="G34" s="33">
        <v>2.19</v>
      </c>
      <c r="H34" s="33">
        <v>2.89</v>
      </c>
      <c r="I34" s="33">
        <v>3.15</v>
      </c>
      <c r="J34" s="34">
        <v>3.76</v>
      </c>
      <c r="K34" s="22"/>
      <c r="L34" s="22"/>
      <c r="M34" s="22"/>
      <c r="N34" s="22"/>
      <c r="O34" s="22"/>
      <c r="P34" s="22"/>
    </row>
    <row r="35" spans="1:16" ht="39" customHeight="1" x14ac:dyDescent="0.15">
      <c r="A35" s="22"/>
      <c r="B35" s="35"/>
      <c r="C35" s="1173" t="s">
        <v>564</v>
      </c>
      <c r="D35" s="1174"/>
      <c r="E35" s="1175"/>
      <c r="F35" s="36">
        <v>0.49</v>
      </c>
      <c r="G35" s="37">
        <v>0.78</v>
      </c>
      <c r="H35" s="37">
        <v>0.97</v>
      </c>
      <c r="I35" s="37">
        <v>1.71</v>
      </c>
      <c r="J35" s="38">
        <v>2.98</v>
      </c>
      <c r="K35" s="22"/>
      <c r="L35" s="22"/>
      <c r="M35" s="22"/>
      <c r="N35" s="22"/>
      <c r="O35" s="22"/>
      <c r="P35" s="22"/>
    </row>
    <row r="36" spans="1:16" ht="39" customHeight="1" x14ac:dyDescent="0.15">
      <c r="A36" s="22"/>
      <c r="B36" s="35"/>
      <c r="C36" s="1173" t="s">
        <v>565</v>
      </c>
      <c r="D36" s="1174"/>
      <c r="E36" s="1175"/>
      <c r="F36" s="36">
        <v>2.88</v>
      </c>
      <c r="G36" s="37">
        <v>2.56</v>
      </c>
      <c r="H36" s="37">
        <v>2.79</v>
      </c>
      <c r="I36" s="37">
        <v>2.64</v>
      </c>
      <c r="J36" s="38">
        <v>2.5099999999999998</v>
      </c>
      <c r="K36" s="22"/>
      <c r="L36" s="22"/>
      <c r="M36" s="22"/>
      <c r="N36" s="22"/>
      <c r="O36" s="22"/>
      <c r="P36" s="22"/>
    </row>
    <row r="37" spans="1:16" ht="39" customHeight="1" x14ac:dyDescent="0.15">
      <c r="A37" s="22"/>
      <c r="B37" s="35"/>
      <c r="C37" s="1173" t="s">
        <v>566</v>
      </c>
      <c r="D37" s="1174"/>
      <c r="E37" s="1175"/>
      <c r="F37" s="36">
        <v>0.76</v>
      </c>
      <c r="G37" s="37">
        <v>0.92</v>
      </c>
      <c r="H37" s="37">
        <v>0.34</v>
      </c>
      <c r="I37" s="37">
        <v>0.46</v>
      </c>
      <c r="J37" s="38">
        <v>0.8</v>
      </c>
      <c r="K37" s="22"/>
      <c r="L37" s="22"/>
      <c r="M37" s="22"/>
      <c r="N37" s="22"/>
      <c r="O37" s="22"/>
      <c r="P37" s="22"/>
    </row>
    <row r="38" spans="1:16" ht="39" customHeight="1" x14ac:dyDescent="0.15">
      <c r="A38" s="22"/>
      <c r="B38" s="35"/>
      <c r="C38" s="1173" t="s">
        <v>567</v>
      </c>
      <c r="D38" s="1174"/>
      <c r="E38" s="1175"/>
      <c r="F38" s="36">
        <v>0.59</v>
      </c>
      <c r="G38" s="37">
        <v>0.54</v>
      </c>
      <c r="H38" s="37">
        <v>0.46</v>
      </c>
      <c r="I38" s="37">
        <v>0.42</v>
      </c>
      <c r="J38" s="38">
        <v>0.46</v>
      </c>
      <c r="K38" s="22"/>
      <c r="L38" s="22"/>
      <c r="M38" s="22"/>
      <c r="N38" s="22"/>
      <c r="O38" s="22"/>
      <c r="P38" s="22"/>
    </row>
    <row r="39" spans="1:16" ht="39" customHeight="1" x14ac:dyDescent="0.15">
      <c r="A39" s="22"/>
      <c r="B39" s="35"/>
      <c r="C39" s="1173" t="s">
        <v>568</v>
      </c>
      <c r="D39" s="1174"/>
      <c r="E39" s="1175"/>
      <c r="F39" s="36">
        <v>0</v>
      </c>
      <c r="G39" s="37">
        <v>0</v>
      </c>
      <c r="H39" s="37">
        <v>0</v>
      </c>
      <c r="I39" s="37">
        <v>0</v>
      </c>
      <c r="J39" s="38">
        <v>0.02</v>
      </c>
      <c r="K39" s="22"/>
      <c r="L39" s="22"/>
      <c r="M39" s="22"/>
      <c r="N39" s="22"/>
      <c r="O39" s="22"/>
      <c r="P39" s="22"/>
    </row>
    <row r="40" spans="1:16" ht="39" customHeight="1" x14ac:dyDescent="0.15">
      <c r="A40" s="22"/>
      <c r="B40" s="35"/>
      <c r="C40" s="1173" t="s">
        <v>569</v>
      </c>
      <c r="D40" s="1174"/>
      <c r="E40" s="1175"/>
      <c r="F40" s="36">
        <v>0</v>
      </c>
      <c r="G40" s="37">
        <v>0</v>
      </c>
      <c r="H40" s="37">
        <v>0</v>
      </c>
      <c r="I40" s="37">
        <v>0</v>
      </c>
      <c r="J40" s="38">
        <v>0</v>
      </c>
      <c r="K40" s="22"/>
      <c r="L40" s="22"/>
      <c r="M40" s="22"/>
      <c r="N40" s="22"/>
      <c r="O40" s="22"/>
      <c r="P40" s="22"/>
    </row>
    <row r="41" spans="1:16" ht="39" customHeight="1" x14ac:dyDescent="0.15">
      <c r="A41" s="22"/>
      <c r="B41" s="35"/>
      <c r="C41" s="1173" t="s">
        <v>570</v>
      </c>
      <c r="D41" s="1174"/>
      <c r="E41" s="1175"/>
      <c r="F41" s="36">
        <v>0</v>
      </c>
      <c r="G41" s="37">
        <v>0.01</v>
      </c>
      <c r="H41" s="37">
        <v>0</v>
      </c>
      <c r="I41" s="37">
        <v>0</v>
      </c>
      <c r="J41" s="38">
        <v>0</v>
      </c>
      <c r="K41" s="22"/>
      <c r="L41" s="22"/>
      <c r="M41" s="22"/>
      <c r="N41" s="22"/>
      <c r="O41" s="22"/>
      <c r="P41" s="22"/>
    </row>
    <row r="42" spans="1:16" ht="39" customHeight="1" x14ac:dyDescent="0.15">
      <c r="A42" s="22"/>
      <c r="B42" s="39"/>
      <c r="C42" s="1173" t="s">
        <v>571</v>
      </c>
      <c r="D42" s="1174"/>
      <c r="E42" s="1175"/>
      <c r="F42" s="36" t="s">
        <v>513</v>
      </c>
      <c r="G42" s="37" t="s">
        <v>513</v>
      </c>
      <c r="H42" s="37" t="s">
        <v>513</v>
      </c>
      <c r="I42" s="37" t="s">
        <v>513</v>
      </c>
      <c r="J42" s="38" t="s">
        <v>513</v>
      </c>
      <c r="K42" s="22"/>
      <c r="L42" s="22"/>
      <c r="M42" s="22"/>
      <c r="N42" s="22"/>
      <c r="O42" s="22"/>
      <c r="P42" s="22"/>
    </row>
    <row r="43" spans="1:16" ht="39" customHeight="1" thickBot="1" x14ac:dyDescent="0.2">
      <c r="A43" s="22"/>
      <c r="B43" s="40"/>
      <c r="C43" s="1176" t="s">
        <v>572</v>
      </c>
      <c r="D43" s="1177"/>
      <c r="E43" s="1178"/>
      <c r="F43" s="41">
        <v>5.33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ElTK0bwFYtMq4fJ0xJ0GpdIPXaAGCzrO3BnuE2sZlzcRjESYhfD3l6IUZzGCBFAMJTw3mYhVygzn9nBYO5Fiw==" saltValue="RCw/CaKH+No+tnjUrIUV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16374</v>
      </c>
      <c r="L45" s="60">
        <v>16363</v>
      </c>
      <c r="M45" s="60">
        <v>16403</v>
      </c>
      <c r="N45" s="60">
        <v>16961</v>
      </c>
      <c r="O45" s="61">
        <v>17429</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513</v>
      </c>
      <c r="L46" s="64" t="s">
        <v>513</v>
      </c>
      <c r="M46" s="64" t="s">
        <v>513</v>
      </c>
      <c r="N46" s="64" t="s">
        <v>513</v>
      </c>
      <c r="O46" s="65" t="s">
        <v>513</v>
      </c>
      <c r="P46" s="48"/>
      <c r="Q46" s="48"/>
      <c r="R46" s="48"/>
      <c r="S46" s="48"/>
      <c r="T46" s="48"/>
      <c r="U46" s="48"/>
    </row>
    <row r="47" spans="1:21" ht="30.75" customHeight="1" x14ac:dyDescent="0.15">
      <c r="A47" s="48"/>
      <c r="B47" s="1201"/>
      <c r="C47" s="1202"/>
      <c r="D47" s="62"/>
      <c r="E47" s="1183" t="s">
        <v>14</v>
      </c>
      <c r="F47" s="1183"/>
      <c r="G47" s="1183"/>
      <c r="H47" s="1183"/>
      <c r="I47" s="1183"/>
      <c r="J47" s="1184"/>
      <c r="K47" s="63">
        <v>67</v>
      </c>
      <c r="L47" s="64">
        <v>67</v>
      </c>
      <c r="M47" s="64">
        <v>67</v>
      </c>
      <c r="N47" s="64">
        <v>67</v>
      </c>
      <c r="O47" s="65">
        <v>67</v>
      </c>
      <c r="P47" s="48"/>
      <c r="Q47" s="48"/>
      <c r="R47" s="48"/>
      <c r="S47" s="48"/>
      <c r="T47" s="48"/>
      <c r="U47" s="48"/>
    </row>
    <row r="48" spans="1:21" ht="30.75" customHeight="1" x14ac:dyDescent="0.15">
      <c r="A48" s="48"/>
      <c r="B48" s="1201"/>
      <c r="C48" s="1202"/>
      <c r="D48" s="62"/>
      <c r="E48" s="1183" t="s">
        <v>15</v>
      </c>
      <c r="F48" s="1183"/>
      <c r="G48" s="1183"/>
      <c r="H48" s="1183"/>
      <c r="I48" s="1183"/>
      <c r="J48" s="1184"/>
      <c r="K48" s="63">
        <v>3553</v>
      </c>
      <c r="L48" s="64">
        <v>3161</v>
      </c>
      <c r="M48" s="64">
        <v>2903</v>
      </c>
      <c r="N48" s="64">
        <v>2953</v>
      </c>
      <c r="O48" s="65">
        <v>2747</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513</v>
      </c>
      <c r="L49" s="64">
        <v>12</v>
      </c>
      <c r="M49" s="64">
        <v>9</v>
      </c>
      <c r="N49" s="64">
        <v>9</v>
      </c>
      <c r="O49" s="65">
        <v>8</v>
      </c>
      <c r="P49" s="48"/>
      <c r="Q49" s="48"/>
      <c r="R49" s="48"/>
      <c r="S49" s="48"/>
      <c r="T49" s="48"/>
      <c r="U49" s="48"/>
    </row>
    <row r="50" spans="1:21" ht="30.75" customHeight="1" x14ac:dyDescent="0.15">
      <c r="A50" s="48"/>
      <c r="B50" s="1201"/>
      <c r="C50" s="1202"/>
      <c r="D50" s="62"/>
      <c r="E50" s="1183" t="s">
        <v>17</v>
      </c>
      <c r="F50" s="1183"/>
      <c r="G50" s="1183"/>
      <c r="H50" s="1183"/>
      <c r="I50" s="1183"/>
      <c r="J50" s="1184"/>
      <c r="K50" s="63">
        <v>30</v>
      </c>
      <c r="L50" s="64">
        <v>23</v>
      </c>
      <c r="M50" s="64">
        <v>17</v>
      </c>
      <c r="N50" s="64">
        <v>17</v>
      </c>
      <c r="O50" s="65">
        <v>17</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t="s">
        <v>513</v>
      </c>
      <c r="N51" s="64" t="s">
        <v>513</v>
      </c>
      <c r="O51" s="65" t="s">
        <v>513</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13316</v>
      </c>
      <c r="L52" s="64">
        <v>13392</v>
      </c>
      <c r="M52" s="64">
        <v>13234</v>
      </c>
      <c r="N52" s="64">
        <v>13923</v>
      </c>
      <c r="O52" s="65">
        <v>14311</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6708</v>
      </c>
      <c r="L53" s="69">
        <v>6234</v>
      </c>
      <c r="M53" s="69">
        <v>6165</v>
      </c>
      <c r="N53" s="69">
        <v>6084</v>
      </c>
      <c r="O53" s="70">
        <v>5957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89" t="s">
        <v>25</v>
      </c>
      <c r="C57" s="1190"/>
      <c r="D57" s="1193" t="s">
        <v>26</v>
      </c>
      <c r="E57" s="1194"/>
      <c r="F57" s="1194"/>
      <c r="G57" s="1194"/>
      <c r="H57" s="1194"/>
      <c r="I57" s="1194"/>
      <c r="J57" s="1195"/>
      <c r="K57" s="83">
        <v>1569</v>
      </c>
      <c r="L57" s="84">
        <v>1521</v>
      </c>
      <c r="M57" s="84">
        <v>312</v>
      </c>
      <c r="N57" s="84">
        <v>600</v>
      </c>
      <c r="O57" s="85">
        <v>0</v>
      </c>
    </row>
    <row r="58" spans="1:21" ht="31.5" customHeight="1" thickBot="1" x14ac:dyDescent="0.2">
      <c r="B58" s="1191"/>
      <c r="C58" s="1192"/>
      <c r="D58" s="1196" t="s">
        <v>27</v>
      </c>
      <c r="E58" s="1197"/>
      <c r="F58" s="1197"/>
      <c r="G58" s="1197"/>
      <c r="H58" s="1197"/>
      <c r="I58" s="1197"/>
      <c r="J58" s="1198"/>
      <c r="K58" s="86">
        <v>700</v>
      </c>
      <c r="L58" s="87">
        <v>767</v>
      </c>
      <c r="M58" s="87">
        <v>833</v>
      </c>
      <c r="N58" s="87">
        <v>900</v>
      </c>
      <c r="O58" s="88">
        <v>967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sd9q+HitIBsSFBzU+OMptQaOccxAKhTyXL6s4WQ8Q/RzOtli2w0PT21TSX9VoE9TogUjkmE2CU5dK1sI5VZCA==" saltValue="An9fOpzGiKWtxBui2wRU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19" t="s">
        <v>30</v>
      </c>
      <c r="C41" s="1220"/>
      <c r="D41" s="102"/>
      <c r="E41" s="1221" t="s">
        <v>31</v>
      </c>
      <c r="F41" s="1221"/>
      <c r="G41" s="1221"/>
      <c r="H41" s="1222"/>
      <c r="I41" s="358">
        <v>175522</v>
      </c>
      <c r="J41" s="359">
        <v>178157</v>
      </c>
      <c r="K41" s="359">
        <v>177448</v>
      </c>
      <c r="L41" s="359">
        <v>178323</v>
      </c>
      <c r="M41" s="360">
        <v>180465</v>
      </c>
    </row>
    <row r="42" spans="2:13" ht="27.75" customHeight="1" x14ac:dyDescent="0.15">
      <c r="B42" s="1209"/>
      <c r="C42" s="1210"/>
      <c r="D42" s="103"/>
      <c r="E42" s="1213" t="s">
        <v>32</v>
      </c>
      <c r="F42" s="1213"/>
      <c r="G42" s="1213"/>
      <c r="H42" s="1214"/>
      <c r="I42" s="361">
        <v>112</v>
      </c>
      <c r="J42" s="362">
        <v>84</v>
      </c>
      <c r="K42" s="362">
        <v>67</v>
      </c>
      <c r="L42" s="362">
        <v>51</v>
      </c>
      <c r="M42" s="363">
        <v>34</v>
      </c>
    </row>
    <row r="43" spans="2:13" ht="27.75" customHeight="1" x14ac:dyDescent="0.15">
      <c r="B43" s="1209"/>
      <c r="C43" s="1210"/>
      <c r="D43" s="103"/>
      <c r="E43" s="1213" t="s">
        <v>33</v>
      </c>
      <c r="F43" s="1213"/>
      <c r="G43" s="1213"/>
      <c r="H43" s="1214"/>
      <c r="I43" s="361">
        <v>49661</v>
      </c>
      <c r="J43" s="362">
        <v>50290</v>
      </c>
      <c r="K43" s="362">
        <v>50730</v>
      </c>
      <c r="L43" s="362">
        <v>49495</v>
      </c>
      <c r="M43" s="363">
        <v>46991</v>
      </c>
    </row>
    <row r="44" spans="2:13" ht="27.75" customHeight="1" x14ac:dyDescent="0.15">
      <c r="B44" s="1209"/>
      <c r="C44" s="1210"/>
      <c r="D44" s="103"/>
      <c r="E44" s="1213" t="s">
        <v>34</v>
      </c>
      <c r="F44" s="1213"/>
      <c r="G44" s="1213"/>
      <c r="H44" s="1214"/>
      <c r="I44" s="361" t="s">
        <v>513</v>
      </c>
      <c r="J44" s="362">
        <v>166</v>
      </c>
      <c r="K44" s="362">
        <v>166</v>
      </c>
      <c r="L44" s="362">
        <v>108</v>
      </c>
      <c r="M44" s="363">
        <v>108</v>
      </c>
    </row>
    <row r="45" spans="2:13" ht="27.75" customHeight="1" x14ac:dyDescent="0.15">
      <c r="B45" s="1209"/>
      <c r="C45" s="1210"/>
      <c r="D45" s="103"/>
      <c r="E45" s="1213" t="s">
        <v>35</v>
      </c>
      <c r="F45" s="1213"/>
      <c r="G45" s="1213"/>
      <c r="H45" s="1214"/>
      <c r="I45" s="361">
        <v>24296</v>
      </c>
      <c r="J45" s="362">
        <v>22920</v>
      </c>
      <c r="K45" s="362">
        <v>22773</v>
      </c>
      <c r="L45" s="362">
        <v>23475</v>
      </c>
      <c r="M45" s="363">
        <v>22727</v>
      </c>
    </row>
    <row r="46" spans="2:13" ht="27.75" customHeight="1" x14ac:dyDescent="0.15">
      <c r="B46" s="1209"/>
      <c r="C46" s="1210"/>
      <c r="D46" s="104"/>
      <c r="E46" s="1213" t="s">
        <v>36</v>
      </c>
      <c r="F46" s="1213"/>
      <c r="G46" s="1213"/>
      <c r="H46" s="1214"/>
      <c r="I46" s="361">
        <v>7002</v>
      </c>
      <c r="J46" s="362">
        <v>7169</v>
      </c>
      <c r="K46" s="362">
        <v>7132</v>
      </c>
      <c r="L46" s="362">
        <v>574</v>
      </c>
      <c r="M46" s="363">
        <v>602</v>
      </c>
    </row>
    <row r="47" spans="2:13" ht="27.75" customHeight="1" x14ac:dyDescent="0.15">
      <c r="B47" s="1209"/>
      <c r="C47" s="1210"/>
      <c r="D47" s="105"/>
      <c r="E47" s="1223" t="s">
        <v>37</v>
      </c>
      <c r="F47" s="1224"/>
      <c r="G47" s="1224"/>
      <c r="H47" s="1225"/>
      <c r="I47" s="361" t="s">
        <v>513</v>
      </c>
      <c r="J47" s="362" t="s">
        <v>513</v>
      </c>
      <c r="K47" s="362" t="s">
        <v>513</v>
      </c>
      <c r="L47" s="362" t="s">
        <v>513</v>
      </c>
      <c r="M47" s="363" t="s">
        <v>513</v>
      </c>
    </row>
    <row r="48" spans="2:13" ht="27.75" customHeight="1" x14ac:dyDescent="0.15">
      <c r="B48" s="1209"/>
      <c r="C48" s="1210"/>
      <c r="D48" s="103"/>
      <c r="E48" s="1213" t="s">
        <v>38</v>
      </c>
      <c r="F48" s="1213"/>
      <c r="G48" s="1213"/>
      <c r="H48" s="1214"/>
      <c r="I48" s="361" t="s">
        <v>513</v>
      </c>
      <c r="J48" s="362" t="s">
        <v>513</v>
      </c>
      <c r="K48" s="362" t="s">
        <v>513</v>
      </c>
      <c r="L48" s="362" t="s">
        <v>513</v>
      </c>
      <c r="M48" s="363" t="s">
        <v>513</v>
      </c>
    </row>
    <row r="49" spans="2:13" ht="27.75" customHeight="1" x14ac:dyDescent="0.15">
      <c r="B49" s="1211"/>
      <c r="C49" s="1212"/>
      <c r="D49" s="103"/>
      <c r="E49" s="1213" t="s">
        <v>39</v>
      </c>
      <c r="F49" s="1213"/>
      <c r="G49" s="1213"/>
      <c r="H49" s="1214"/>
      <c r="I49" s="361" t="s">
        <v>513</v>
      </c>
      <c r="J49" s="362" t="s">
        <v>513</v>
      </c>
      <c r="K49" s="362" t="s">
        <v>513</v>
      </c>
      <c r="L49" s="362" t="s">
        <v>513</v>
      </c>
      <c r="M49" s="363" t="s">
        <v>513</v>
      </c>
    </row>
    <row r="50" spans="2:13" ht="27.75" customHeight="1" x14ac:dyDescent="0.15">
      <c r="B50" s="1207" t="s">
        <v>40</v>
      </c>
      <c r="C50" s="1208"/>
      <c r="D50" s="106"/>
      <c r="E50" s="1213" t="s">
        <v>41</v>
      </c>
      <c r="F50" s="1213"/>
      <c r="G50" s="1213"/>
      <c r="H50" s="1214"/>
      <c r="I50" s="361">
        <v>19335</v>
      </c>
      <c r="J50" s="362">
        <v>14915</v>
      </c>
      <c r="K50" s="362">
        <v>14061</v>
      </c>
      <c r="L50" s="362">
        <v>16534</v>
      </c>
      <c r="M50" s="363">
        <v>21393</v>
      </c>
    </row>
    <row r="51" spans="2:13" ht="27.75" customHeight="1" x14ac:dyDescent="0.15">
      <c r="B51" s="1209"/>
      <c r="C51" s="1210"/>
      <c r="D51" s="103"/>
      <c r="E51" s="1213" t="s">
        <v>42</v>
      </c>
      <c r="F51" s="1213"/>
      <c r="G51" s="1213"/>
      <c r="H51" s="1214"/>
      <c r="I51" s="361">
        <v>7760</v>
      </c>
      <c r="J51" s="362">
        <v>8554</v>
      </c>
      <c r="K51" s="362">
        <v>8376</v>
      </c>
      <c r="L51" s="362">
        <v>1777</v>
      </c>
      <c r="M51" s="363">
        <v>1189</v>
      </c>
    </row>
    <row r="52" spans="2:13" ht="27.75" customHeight="1" x14ac:dyDescent="0.15">
      <c r="B52" s="1211"/>
      <c r="C52" s="1212"/>
      <c r="D52" s="103"/>
      <c r="E52" s="1213" t="s">
        <v>43</v>
      </c>
      <c r="F52" s="1213"/>
      <c r="G52" s="1213"/>
      <c r="H52" s="1214"/>
      <c r="I52" s="361">
        <v>172990</v>
      </c>
      <c r="J52" s="362">
        <v>175677</v>
      </c>
      <c r="K52" s="362">
        <v>173497</v>
      </c>
      <c r="L52" s="362">
        <v>171820</v>
      </c>
      <c r="M52" s="363">
        <v>169485</v>
      </c>
    </row>
    <row r="53" spans="2:13" ht="27.75" customHeight="1" thickBot="1" x14ac:dyDescent="0.2">
      <c r="B53" s="1215" t="s">
        <v>44</v>
      </c>
      <c r="C53" s="1216"/>
      <c r="D53" s="107"/>
      <c r="E53" s="1217" t="s">
        <v>45</v>
      </c>
      <c r="F53" s="1217"/>
      <c r="G53" s="1217"/>
      <c r="H53" s="1218"/>
      <c r="I53" s="364">
        <v>56508</v>
      </c>
      <c r="J53" s="365">
        <v>59642</v>
      </c>
      <c r="K53" s="365">
        <v>62383</v>
      </c>
      <c r="L53" s="365">
        <v>61896</v>
      </c>
      <c r="M53" s="366">
        <v>58859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SiHrEbUtQdriZly7nF5EvVde2ManEc4x9lTGtDRcYnU807BDzOZo9A1mfRhSwCsO93odZRwCFaJtr83ErCxow==" saltValue="PgSJX6oB0C/F2m7bEAcE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4" t="s">
        <v>48</v>
      </c>
      <c r="D55" s="1234"/>
      <c r="E55" s="1235"/>
      <c r="F55" s="119">
        <v>7943</v>
      </c>
      <c r="G55" s="119">
        <v>9349</v>
      </c>
      <c r="H55" s="120">
        <v>10953</v>
      </c>
    </row>
    <row r="56" spans="2:8" ht="52.5" customHeight="1" x14ac:dyDescent="0.15">
      <c r="B56" s="121"/>
      <c r="C56" s="1236" t="s">
        <v>49</v>
      </c>
      <c r="D56" s="1236"/>
      <c r="E56" s="1237"/>
      <c r="F56" s="122">
        <v>600</v>
      </c>
      <c r="G56" s="122">
        <v>1100</v>
      </c>
      <c r="H56" s="123">
        <v>2801</v>
      </c>
    </row>
    <row r="57" spans="2:8" ht="53.25" customHeight="1" x14ac:dyDescent="0.15">
      <c r="B57" s="121"/>
      <c r="C57" s="1238" t="s">
        <v>50</v>
      </c>
      <c r="D57" s="1238"/>
      <c r="E57" s="1239"/>
      <c r="F57" s="124">
        <v>6103</v>
      </c>
      <c r="G57" s="124">
        <v>5740</v>
      </c>
      <c r="H57" s="125">
        <v>6708</v>
      </c>
    </row>
    <row r="58" spans="2:8" ht="45.75" customHeight="1" x14ac:dyDescent="0.15">
      <c r="B58" s="126"/>
      <c r="C58" s="1226" t="s">
        <v>600</v>
      </c>
      <c r="D58" s="1227"/>
      <c r="E58" s="1228"/>
      <c r="F58" s="127">
        <v>3944</v>
      </c>
      <c r="G58" s="127">
        <v>3817</v>
      </c>
      <c r="H58" s="128">
        <v>3684</v>
      </c>
    </row>
    <row r="59" spans="2:8" ht="45.75" customHeight="1" x14ac:dyDescent="0.15">
      <c r="B59" s="126"/>
      <c r="C59" s="1226" t="s">
        <v>601</v>
      </c>
      <c r="D59" s="1227"/>
      <c r="E59" s="1228"/>
      <c r="F59" s="127">
        <v>1520</v>
      </c>
      <c r="G59" s="127">
        <v>1521</v>
      </c>
      <c r="H59" s="128">
        <v>2522</v>
      </c>
    </row>
    <row r="60" spans="2:8" ht="45.75" customHeight="1" x14ac:dyDescent="0.15">
      <c r="B60" s="126"/>
      <c r="C60" s="1226" t="s">
        <v>602</v>
      </c>
      <c r="D60" s="1227"/>
      <c r="E60" s="1228"/>
      <c r="F60" s="127">
        <v>171</v>
      </c>
      <c r="G60" s="127">
        <v>171</v>
      </c>
      <c r="H60" s="128">
        <v>170</v>
      </c>
    </row>
    <row r="61" spans="2:8" ht="45.75" customHeight="1" x14ac:dyDescent="0.15">
      <c r="B61" s="126"/>
      <c r="C61" s="1226" t="s">
        <v>603</v>
      </c>
      <c r="D61" s="1227"/>
      <c r="E61" s="1228"/>
      <c r="F61" s="127">
        <v>0</v>
      </c>
      <c r="G61" s="127">
        <v>33</v>
      </c>
      <c r="H61" s="128">
        <v>119</v>
      </c>
    </row>
    <row r="62" spans="2:8" ht="45.75" customHeight="1" thickBot="1" x14ac:dyDescent="0.2">
      <c r="B62" s="129"/>
      <c r="C62" s="1229" t="s">
        <v>604</v>
      </c>
      <c r="D62" s="1230"/>
      <c r="E62" s="1231"/>
      <c r="F62" s="130">
        <v>123</v>
      </c>
      <c r="G62" s="130">
        <v>116</v>
      </c>
      <c r="H62" s="131">
        <v>111</v>
      </c>
    </row>
    <row r="63" spans="2:8" ht="52.5" customHeight="1" thickBot="1" x14ac:dyDescent="0.2">
      <c r="B63" s="132"/>
      <c r="C63" s="1232" t="s">
        <v>51</v>
      </c>
      <c r="D63" s="1232"/>
      <c r="E63" s="1233"/>
      <c r="F63" s="133">
        <v>14645</v>
      </c>
      <c r="G63" s="133">
        <v>16190</v>
      </c>
      <c r="H63" s="134">
        <v>20462</v>
      </c>
    </row>
    <row r="64" spans="2:8" x14ac:dyDescent="0.15"/>
  </sheetData>
  <sheetProtection algorithmName="SHA-512" hashValue="DbLlpVkJ5N7J0XvIQrNAx6G4gcRu0hYrlUvRYS1miI7Zu9fAmoKSw1+DJZM0OCo8xOOjIsRVeOUnL1OMS9V9gg==" saltValue="P2YcSwiUVchH+S6ZwjIw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616</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612</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615</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610</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555</v>
      </c>
      <c r="BQ50" s="1249"/>
      <c r="BR50" s="1249"/>
      <c r="BS50" s="1249"/>
      <c r="BT50" s="1249"/>
      <c r="BU50" s="1249"/>
      <c r="BV50" s="1249"/>
      <c r="BW50" s="1249"/>
      <c r="BX50" s="1249" t="s">
        <v>556</v>
      </c>
      <c r="BY50" s="1249"/>
      <c r="BZ50" s="1249"/>
      <c r="CA50" s="1249"/>
      <c r="CB50" s="1249"/>
      <c r="CC50" s="1249"/>
      <c r="CD50" s="1249"/>
      <c r="CE50" s="1249"/>
      <c r="CF50" s="1249" t="s">
        <v>557</v>
      </c>
      <c r="CG50" s="1249"/>
      <c r="CH50" s="1249"/>
      <c r="CI50" s="1249"/>
      <c r="CJ50" s="1249"/>
      <c r="CK50" s="1249"/>
      <c r="CL50" s="1249"/>
      <c r="CM50" s="1249"/>
      <c r="CN50" s="1249" t="s">
        <v>558</v>
      </c>
      <c r="CO50" s="1249"/>
      <c r="CP50" s="1249"/>
      <c r="CQ50" s="1249"/>
      <c r="CR50" s="1249"/>
      <c r="CS50" s="1249"/>
      <c r="CT50" s="1249"/>
      <c r="CU50" s="1249"/>
      <c r="CV50" s="1249" t="s">
        <v>559</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609</v>
      </c>
      <c r="AO51" s="1248"/>
      <c r="AP51" s="1248"/>
      <c r="AQ51" s="1248"/>
      <c r="AR51" s="1248"/>
      <c r="AS51" s="1248"/>
      <c r="AT51" s="1248"/>
      <c r="AU51" s="1248"/>
      <c r="AV51" s="1248"/>
      <c r="AW51" s="1248"/>
      <c r="AX51" s="1248"/>
      <c r="AY51" s="1248"/>
      <c r="AZ51" s="1248"/>
      <c r="BA51" s="1248"/>
      <c r="BB51" s="1248" t="s">
        <v>607</v>
      </c>
      <c r="BC51" s="1248"/>
      <c r="BD51" s="1248"/>
      <c r="BE51" s="1248"/>
      <c r="BF51" s="1248"/>
      <c r="BG51" s="1248"/>
      <c r="BH51" s="1248"/>
      <c r="BI51" s="1248"/>
      <c r="BJ51" s="1248"/>
      <c r="BK51" s="1248"/>
      <c r="BL51" s="1248"/>
      <c r="BM51" s="1248"/>
      <c r="BN51" s="1248"/>
      <c r="BO51" s="1248"/>
      <c r="BP51" s="1247">
        <v>69.8</v>
      </c>
      <c r="BQ51" s="1247"/>
      <c r="BR51" s="1247"/>
      <c r="BS51" s="1247"/>
      <c r="BT51" s="1247"/>
      <c r="BU51" s="1247"/>
      <c r="BV51" s="1247"/>
      <c r="BW51" s="1247"/>
      <c r="BX51" s="1247">
        <v>73.400000000000006</v>
      </c>
      <c r="BY51" s="1247"/>
      <c r="BZ51" s="1247"/>
      <c r="CA51" s="1247"/>
      <c r="CB51" s="1247"/>
      <c r="CC51" s="1247"/>
      <c r="CD51" s="1247"/>
      <c r="CE51" s="1247"/>
      <c r="CF51" s="1247">
        <v>77.099999999999994</v>
      </c>
      <c r="CG51" s="1247"/>
      <c r="CH51" s="1247"/>
      <c r="CI51" s="1247"/>
      <c r="CJ51" s="1247"/>
      <c r="CK51" s="1247"/>
      <c r="CL51" s="1247"/>
      <c r="CM51" s="1247"/>
      <c r="CN51" s="1247">
        <v>74.5</v>
      </c>
      <c r="CO51" s="1247"/>
      <c r="CP51" s="1247"/>
      <c r="CQ51" s="1247"/>
      <c r="CR51" s="1247"/>
      <c r="CS51" s="1247"/>
      <c r="CT51" s="1247"/>
      <c r="CU51" s="1247"/>
      <c r="CV51" s="1247">
        <v>68</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614</v>
      </c>
      <c r="BC53" s="1248"/>
      <c r="BD53" s="1248"/>
      <c r="BE53" s="1248"/>
      <c r="BF53" s="1248"/>
      <c r="BG53" s="1248"/>
      <c r="BH53" s="1248"/>
      <c r="BI53" s="1248"/>
      <c r="BJ53" s="1248"/>
      <c r="BK53" s="1248"/>
      <c r="BL53" s="1248"/>
      <c r="BM53" s="1248"/>
      <c r="BN53" s="1248"/>
      <c r="BO53" s="1248"/>
      <c r="BP53" s="1247">
        <v>47.4</v>
      </c>
      <c r="BQ53" s="1247"/>
      <c r="BR53" s="1247"/>
      <c r="BS53" s="1247"/>
      <c r="BT53" s="1247"/>
      <c r="BU53" s="1247"/>
      <c r="BV53" s="1247"/>
      <c r="BW53" s="1247"/>
      <c r="BX53" s="1247">
        <v>55.2</v>
      </c>
      <c r="BY53" s="1247"/>
      <c r="BZ53" s="1247"/>
      <c r="CA53" s="1247"/>
      <c r="CB53" s="1247"/>
      <c r="CC53" s="1247"/>
      <c r="CD53" s="1247"/>
      <c r="CE53" s="1247"/>
      <c r="CF53" s="1247">
        <v>56.6</v>
      </c>
      <c r="CG53" s="1247"/>
      <c r="CH53" s="1247"/>
      <c r="CI53" s="1247"/>
      <c r="CJ53" s="1247"/>
      <c r="CK53" s="1247"/>
      <c r="CL53" s="1247"/>
      <c r="CM53" s="1247"/>
      <c r="CN53" s="1247">
        <v>57.6</v>
      </c>
      <c r="CO53" s="1247"/>
      <c r="CP53" s="1247"/>
      <c r="CQ53" s="1247"/>
      <c r="CR53" s="1247"/>
      <c r="CS53" s="1247"/>
      <c r="CT53" s="1247"/>
      <c r="CU53" s="1247"/>
      <c r="CV53" s="1247">
        <v>58.6</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608</v>
      </c>
      <c r="AO55" s="1249"/>
      <c r="AP55" s="1249"/>
      <c r="AQ55" s="1249"/>
      <c r="AR55" s="1249"/>
      <c r="AS55" s="1249"/>
      <c r="AT55" s="1249"/>
      <c r="AU55" s="1249"/>
      <c r="AV55" s="1249"/>
      <c r="AW55" s="1249"/>
      <c r="AX55" s="1249"/>
      <c r="AY55" s="1249"/>
      <c r="AZ55" s="1249"/>
      <c r="BA55" s="1249"/>
      <c r="BB55" s="1248" t="s">
        <v>607</v>
      </c>
      <c r="BC55" s="1248"/>
      <c r="BD55" s="1248"/>
      <c r="BE55" s="1248"/>
      <c r="BF55" s="1248"/>
      <c r="BG55" s="1248"/>
      <c r="BH55" s="1248"/>
      <c r="BI55" s="1248"/>
      <c r="BJ55" s="1248"/>
      <c r="BK55" s="1248"/>
      <c r="BL55" s="1248"/>
      <c r="BM55" s="1248"/>
      <c r="BN55" s="1248"/>
      <c r="BO55" s="1248"/>
      <c r="BP55" s="1247">
        <v>37.6</v>
      </c>
      <c r="BQ55" s="1247"/>
      <c r="BR55" s="1247"/>
      <c r="BS55" s="1247"/>
      <c r="BT55" s="1247"/>
      <c r="BU55" s="1247"/>
      <c r="BV55" s="1247"/>
      <c r="BW55" s="1247"/>
      <c r="BX55" s="1247">
        <v>34</v>
      </c>
      <c r="BY55" s="1247"/>
      <c r="BZ55" s="1247"/>
      <c r="CA55" s="1247"/>
      <c r="CB55" s="1247"/>
      <c r="CC55" s="1247"/>
      <c r="CD55" s="1247"/>
      <c r="CE55" s="1247"/>
      <c r="CF55" s="1247">
        <v>33.9</v>
      </c>
      <c r="CG55" s="1247"/>
      <c r="CH55" s="1247"/>
      <c r="CI55" s="1247"/>
      <c r="CJ55" s="1247"/>
      <c r="CK55" s="1247"/>
      <c r="CL55" s="1247"/>
      <c r="CM55" s="1247"/>
      <c r="CN55" s="1247">
        <v>31.5</v>
      </c>
      <c r="CO55" s="1247"/>
      <c r="CP55" s="1247"/>
      <c r="CQ55" s="1247"/>
      <c r="CR55" s="1247"/>
      <c r="CS55" s="1247"/>
      <c r="CT55" s="1247"/>
      <c r="CU55" s="1247"/>
      <c r="CV55" s="1247">
        <v>23.4</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614</v>
      </c>
      <c r="BC57" s="1248"/>
      <c r="BD57" s="1248"/>
      <c r="BE57" s="1248"/>
      <c r="BF57" s="1248"/>
      <c r="BG57" s="1248"/>
      <c r="BH57" s="1248"/>
      <c r="BI57" s="1248"/>
      <c r="BJ57" s="1248"/>
      <c r="BK57" s="1248"/>
      <c r="BL57" s="1248"/>
      <c r="BM57" s="1248"/>
      <c r="BN57" s="1248"/>
      <c r="BO57" s="1248"/>
      <c r="BP57" s="1247">
        <v>60</v>
      </c>
      <c r="BQ57" s="1247"/>
      <c r="BR57" s="1247"/>
      <c r="BS57" s="1247"/>
      <c r="BT57" s="1247"/>
      <c r="BU57" s="1247"/>
      <c r="BV57" s="1247"/>
      <c r="BW57" s="1247"/>
      <c r="BX57" s="1247">
        <v>61.1</v>
      </c>
      <c r="BY57" s="1247"/>
      <c r="BZ57" s="1247"/>
      <c r="CA57" s="1247"/>
      <c r="CB57" s="1247"/>
      <c r="CC57" s="1247"/>
      <c r="CD57" s="1247"/>
      <c r="CE57" s="1247"/>
      <c r="CF57" s="1247">
        <v>61.9</v>
      </c>
      <c r="CG57" s="1247"/>
      <c r="CH57" s="1247"/>
      <c r="CI57" s="1247"/>
      <c r="CJ57" s="1247"/>
      <c r="CK57" s="1247"/>
      <c r="CL57" s="1247"/>
      <c r="CM57" s="1247"/>
      <c r="CN57" s="1247">
        <v>62.7</v>
      </c>
      <c r="CO57" s="1247"/>
      <c r="CP57" s="1247"/>
      <c r="CQ57" s="1247"/>
      <c r="CR57" s="1247"/>
      <c r="CS57" s="1247"/>
      <c r="CT57" s="1247"/>
      <c r="CU57" s="1247"/>
      <c r="CV57" s="1247">
        <v>63.9</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613</v>
      </c>
    </row>
    <row r="64" spans="1:109" ht="13.5" x14ac:dyDescent="0.15">
      <c r="B64" s="1241"/>
      <c r="G64" s="1277"/>
      <c r="I64" s="1279"/>
      <c r="J64" s="1279"/>
      <c r="K64" s="1279"/>
      <c r="L64" s="1279"/>
      <c r="M64" s="1279"/>
      <c r="N64" s="1278"/>
      <c r="AM64" s="1277"/>
      <c r="AN64" s="1277" t="s">
        <v>612</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611</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610</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555</v>
      </c>
      <c r="BQ72" s="1249"/>
      <c r="BR72" s="1249"/>
      <c r="BS72" s="1249"/>
      <c r="BT72" s="1249"/>
      <c r="BU72" s="1249"/>
      <c r="BV72" s="1249"/>
      <c r="BW72" s="1249"/>
      <c r="BX72" s="1249" t="s">
        <v>556</v>
      </c>
      <c r="BY72" s="1249"/>
      <c r="BZ72" s="1249"/>
      <c r="CA72" s="1249"/>
      <c r="CB72" s="1249"/>
      <c r="CC72" s="1249"/>
      <c r="CD72" s="1249"/>
      <c r="CE72" s="1249"/>
      <c r="CF72" s="1249" t="s">
        <v>557</v>
      </c>
      <c r="CG72" s="1249"/>
      <c r="CH72" s="1249"/>
      <c r="CI72" s="1249"/>
      <c r="CJ72" s="1249"/>
      <c r="CK72" s="1249"/>
      <c r="CL72" s="1249"/>
      <c r="CM72" s="1249"/>
      <c r="CN72" s="1249" t="s">
        <v>558</v>
      </c>
      <c r="CO72" s="1249"/>
      <c r="CP72" s="1249"/>
      <c r="CQ72" s="1249"/>
      <c r="CR72" s="1249"/>
      <c r="CS72" s="1249"/>
      <c r="CT72" s="1249"/>
      <c r="CU72" s="1249"/>
      <c r="CV72" s="1249" t="s">
        <v>559</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609</v>
      </c>
      <c r="AO73" s="1248"/>
      <c r="AP73" s="1248"/>
      <c r="AQ73" s="1248"/>
      <c r="AR73" s="1248"/>
      <c r="AS73" s="1248"/>
      <c r="AT73" s="1248"/>
      <c r="AU73" s="1248"/>
      <c r="AV73" s="1248"/>
      <c r="AW73" s="1248"/>
      <c r="AX73" s="1248"/>
      <c r="AY73" s="1248"/>
      <c r="AZ73" s="1248"/>
      <c r="BA73" s="1248"/>
      <c r="BB73" s="1248" t="s">
        <v>607</v>
      </c>
      <c r="BC73" s="1248"/>
      <c r="BD73" s="1248"/>
      <c r="BE73" s="1248"/>
      <c r="BF73" s="1248"/>
      <c r="BG73" s="1248"/>
      <c r="BH73" s="1248"/>
      <c r="BI73" s="1248"/>
      <c r="BJ73" s="1248"/>
      <c r="BK73" s="1248"/>
      <c r="BL73" s="1248"/>
      <c r="BM73" s="1248"/>
      <c r="BN73" s="1248"/>
      <c r="BO73" s="1248"/>
      <c r="BP73" s="1247">
        <v>69.8</v>
      </c>
      <c r="BQ73" s="1247"/>
      <c r="BR73" s="1247"/>
      <c r="BS73" s="1247"/>
      <c r="BT73" s="1247"/>
      <c r="BU73" s="1247"/>
      <c r="BV73" s="1247"/>
      <c r="BW73" s="1247"/>
      <c r="BX73" s="1247">
        <v>73.400000000000006</v>
      </c>
      <c r="BY73" s="1247"/>
      <c r="BZ73" s="1247"/>
      <c r="CA73" s="1247"/>
      <c r="CB73" s="1247"/>
      <c r="CC73" s="1247"/>
      <c r="CD73" s="1247"/>
      <c r="CE73" s="1247"/>
      <c r="CF73" s="1247">
        <v>77.099999999999994</v>
      </c>
      <c r="CG73" s="1247"/>
      <c r="CH73" s="1247"/>
      <c r="CI73" s="1247"/>
      <c r="CJ73" s="1247"/>
      <c r="CK73" s="1247"/>
      <c r="CL73" s="1247"/>
      <c r="CM73" s="1247"/>
      <c r="CN73" s="1247">
        <v>74.5</v>
      </c>
      <c r="CO73" s="1247"/>
      <c r="CP73" s="1247"/>
      <c r="CQ73" s="1247"/>
      <c r="CR73" s="1247"/>
      <c r="CS73" s="1247"/>
      <c r="CT73" s="1247"/>
      <c r="CU73" s="1247"/>
      <c r="CV73" s="1247">
        <v>68</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606</v>
      </c>
      <c r="BC75" s="1248"/>
      <c r="BD75" s="1248"/>
      <c r="BE75" s="1248"/>
      <c r="BF75" s="1248"/>
      <c r="BG75" s="1248"/>
      <c r="BH75" s="1248"/>
      <c r="BI75" s="1248"/>
      <c r="BJ75" s="1248"/>
      <c r="BK75" s="1248"/>
      <c r="BL75" s="1248"/>
      <c r="BM75" s="1248"/>
      <c r="BN75" s="1248"/>
      <c r="BO75" s="1248"/>
      <c r="BP75" s="1247">
        <v>8.6999999999999993</v>
      </c>
      <c r="BQ75" s="1247"/>
      <c r="BR75" s="1247"/>
      <c r="BS75" s="1247"/>
      <c r="BT75" s="1247"/>
      <c r="BU75" s="1247"/>
      <c r="BV75" s="1247"/>
      <c r="BW75" s="1247"/>
      <c r="BX75" s="1247">
        <v>8.1</v>
      </c>
      <c r="BY75" s="1247"/>
      <c r="BZ75" s="1247"/>
      <c r="CA75" s="1247"/>
      <c r="CB75" s="1247"/>
      <c r="CC75" s="1247"/>
      <c r="CD75" s="1247"/>
      <c r="CE75" s="1247"/>
      <c r="CF75" s="1247">
        <v>7.8</v>
      </c>
      <c r="CG75" s="1247"/>
      <c r="CH75" s="1247"/>
      <c r="CI75" s="1247"/>
      <c r="CJ75" s="1247"/>
      <c r="CK75" s="1247"/>
      <c r="CL75" s="1247"/>
      <c r="CM75" s="1247"/>
      <c r="CN75" s="1247">
        <v>7.5</v>
      </c>
      <c r="CO75" s="1247"/>
      <c r="CP75" s="1247"/>
      <c r="CQ75" s="1247"/>
      <c r="CR75" s="1247"/>
      <c r="CS75" s="1247"/>
      <c r="CT75" s="1247"/>
      <c r="CU75" s="1247"/>
      <c r="CV75" s="1247">
        <v>7.2</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608</v>
      </c>
      <c r="AO77" s="1249"/>
      <c r="AP77" s="1249"/>
      <c r="AQ77" s="1249"/>
      <c r="AR77" s="1249"/>
      <c r="AS77" s="1249"/>
      <c r="AT77" s="1249"/>
      <c r="AU77" s="1249"/>
      <c r="AV77" s="1249"/>
      <c r="AW77" s="1249"/>
      <c r="AX77" s="1249"/>
      <c r="AY77" s="1249"/>
      <c r="AZ77" s="1249"/>
      <c r="BA77" s="1249"/>
      <c r="BB77" s="1248" t="s">
        <v>607</v>
      </c>
      <c r="BC77" s="1248"/>
      <c r="BD77" s="1248"/>
      <c r="BE77" s="1248"/>
      <c r="BF77" s="1248"/>
      <c r="BG77" s="1248"/>
      <c r="BH77" s="1248"/>
      <c r="BI77" s="1248"/>
      <c r="BJ77" s="1248"/>
      <c r="BK77" s="1248"/>
      <c r="BL77" s="1248"/>
      <c r="BM77" s="1248"/>
      <c r="BN77" s="1248"/>
      <c r="BO77" s="1248"/>
      <c r="BP77" s="1247">
        <v>37.6</v>
      </c>
      <c r="BQ77" s="1247"/>
      <c r="BR77" s="1247"/>
      <c r="BS77" s="1247"/>
      <c r="BT77" s="1247"/>
      <c r="BU77" s="1247"/>
      <c r="BV77" s="1247"/>
      <c r="BW77" s="1247"/>
      <c r="BX77" s="1247">
        <v>34</v>
      </c>
      <c r="BY77" s="1247"/>
      <c r="BZ77" s="1247"/>
      <c r="CA77" s="1247"/>
      <c r="CB77" s="1247"/>
      <c r="CC77" s="1247"/>
      <c r="CD77" s="1247"/>
      <c r="CE77" s="1247"/>
      <c r="CF77" s="1247">
        <v>33.9</v>
      </c>
      <c r="CG77" s="1247"/>
      <c r="CH77" s="1247"/>
      <c r="CI77" s="1247"/>
      <c r="CJ77" s="1247"/>
      <c r="CK77" s="1247"/>
      <c r="CL77" s="1247"/>
      <c r="CM77" s="1247"/>
      <c r="CN77" s="1247">
        <v>31.5</v>
      </c>
      <c r="CO77" s="1247"/>
      <c r="CP77" s="1247"/>
      <c r="CQ77" s="1247"/>
      <c r="CR77" s="1247"/>
      <c r="CS77" s="1247"/>
      <c r="CT77" s="1247"/>
      <c r="CU77" s="1247"/>
      <c r="CV77" s="1247">
        <v>23.4</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606</v>
      </c>
      <c r="BC79" s="1248"/>
      <c r="BD79" s="1248"/>
      <c r="BE79" s="1248"/>
      <c r="BF79" s="1248"/>
      <c r="BG79" s="1248"/>
      <c r="BH79" s="1248"/>
      <c r="BI79" s="1248"/>
      <c r="BJ79" s="1248"/>
      <c r="BK79" s="1248"/>
      <c r="BL79" s="1248"/>
      <c r="BM79" s="1248"/>
      <c r="BN79" s="1248"/>
      <c r="BO79" s="1248"/>
      <c r="BP79" s="1247">
        <v>6.1</v>
      </c>
      <c r="BQ79" s="1247"/>
      <c r="BR79" s="1247"/>
      <c r="BS79" s="1247"/>
      <c r="BT79" s="1247"/>
      <c r="BU79" s="1247"/>
      <c r="BV79" s="1247"/>
      <c r="BW79" s="1247"/>
      <c r="BX79" s="1247">
        <v>5.9</v>
      </c>
      <c r="BY79" s="1247"/>
      <c r="BZ79" s="1247"/>
      <c r="CA79" s="1247"/>
      <c r="CB79" s="1247"/>
      <c r="CC79" s="1247"/>
      <c r="CD79" s="1247"/>
      <c r="CE79" s="1247"/>
      <c r="CF79" s="1247">
        <v>5.7</v>
      </c>
      <c r="CG79" s="1247"/>
      <c r="CH79" s="1247"/>
      <c r="CI79" s="1247"/>
      <c r="CJ79" s="1247"/>
      <c r="CK79" s="1247"/>
      <c r="CL79" s="1247"/>
      <c r="CM79" s="1247"/>
      <c r="CN79" s="1247">
        <v>5.4</v>
      </c>
      <c r="CO79" s="1247"/>
      <c r="CP79" s="1247"/>
      <c r="CQ79" s="1247"/>
      <c r="CR79" s="1247"/>
      <c r="CS79" s="1247"/>
      <c r="CT79" s="1247"/>
      <c r="CU79" s="1247"/>
      <c r="CV79" s="1247">
        <v>5.2</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Bp0SZoXt/OIk5+UC5wgVdf5MgktWlrZ5PwgdXHgWQtgAJyRVbS5Q4ZaZWiSP801J/E9cDOzbRZfauI3gC3w6Fg==" saltValue="gdx5f5bgGGAo5XeOsbwFU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502</v>
      </c>
    </row>
  </sheetData>
  <sheetProtection algorithmName="SHA-512" hashValue="G0yGDV6fJ6xL5nTpJEPSsh6leSpvL5pwr9REPfBZfm6sBpGMP8UryYM6equzPSn+f5FAyBBEiGU4H+Uo1ldRZA==" saltValue="5xBbZASlv9vvwM1B9Fwa4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502</v>
      </c>
    </row>
  </sheetData>
  <sheetProtection algorithmName="SHA-512" hashValue="1ob4CuV3JSueZVDc+A8BDmchggaSVw27rImENZ1wboCHC63jkGoN5nABP/mxU0XmVSqOGHfatlVMjS/TiwkapQ==" saltValue="qNvFVTuKZGwGXEV7aQZl6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76185</v>
      </c>
      <c r="E3" s="153"/>
      <c r="F3" s="154">
        <v>48088</v>
      </c>
      <c r="G3" s="155"/>
      <c r="H3" s="156"/>
    </row>
    <row r="4" spans="1:8" x14ac:dyDescent="0.15">
      <c r="A4" s="157"/>
      <c r="B4" s="158"/>
      <c r="C4" s="159"/>
      <c r="D4" s="160">
        <v>42606</v>
      </c>
      <c r="E4" s="161"/>
      <c r="F4" s="162">
        <v>25183</v>
      </c>
      <c r="G4" s="163"/>
      <c r="H4" s="164"/>
    </row>
    <row r="5" spans="1:8" x14ac:dyDescent="0.15">
      <c r="A5" s="145" t="s">
        <v>547</v>
      </c>
      <c r="B5" s="150"/>
      <c r="C5" s="151"/>
      <c r="D5" s="152">
        <v>34941</v>
      </c>
      <c r="E5" s="153"/>
      <c r="F5" s="154">
        <v>46457</v>
      </c>
      <c r="G5" s="155"/>
      <c r="H5" s="156"/>
    </row>
    <row r="6" spans="1:8" x14ac:dyDescent="0.15">
      <c r="A6" s="157"/>
      <c r="B6" s="158"/>
      <c r="C6" s="159"/>
      <c r="D6" s="160">
        <v>22036</v>
      </c>
      <c r="E6" s="161"/>
      <c r="F6" s="162">
        <v>24020</v>
      </c>
      <c r="G6" s="163"/>
      <c r="H6" s="164"/>
    </row>
    <row r="7" spans="1:8" x14ac:dyDescent="0.15">
      <c r="A7" s="145" t="s">
        <v>548</v>
      </c>
      <c r="B7" s="150"/>
      <c r="C7" s="151"/>
      <c r="D7" s="152">
        <v>36523</v>
      </c>
      <c r="E7" s="153"/>
      <c r="F7" s="154">
        <v>51849</v>
      </c>
      <c r="G7" s="155"/>
      <c r="H7" s="156"/>
    </row>
    <row r="8" spans="1:8" x14ac:dyDescent="0.15">
      <c r="A8" s="157"/>
      <c r="B8" s="158"/>
      <c r="C8" s="159"/>
      <c r="D8" s="160">
        <v>21716</v>
      </c>
      <c r="E8" s="161"/>
      <c r="F8" s="162">
        <v>26326</v>
      </c>
      <c r="G8" s="163"/>
      <c r="H8" s="164"/>
    </row>
    <row r="9" spans="1:8" x14ac:dyDescent="0.15">
      <c r="A9" s="145" t="s">
        <v>549</v>
      </c>
      <c r="B9" s="150"/>
      <c r="C9" s="151"/>
      <c r="D9" s="152">
        <v>54732</v>
      </c>
      <c r="E9" s="153"/>
      <c r="F9" s="154">
        <v>52191</v>
      </c>
      <c r="G9" s="155"/>
      <c r="H9" s="156"/>
    </row>
    <row r="10" spans="1:8" x14ac:dyDescent="0.15">
      <c r="A10" s="157"/>
      <c r="B10" s="158"/>
      <c r="C10" s="159"/>
      <c r="D10" s="160">
        <v>35006</v>
      </c>
      <c r="E10" s="161"/>
      <c r="F10" s="162">
        <v>26807</v>
      </c>
      <c r="G10" s="163"/>
      <c r="H10" s="164"/>
    </row>
    <row r="11" spans="1:8" x14ac:dyDescent="0.15">
      <c r="A11" s="145" t="s">
        <v>550</v>
      </c>
      <c r="B11" s="150"/>
      <c r="C11" s="151"/>
      <c r="D11" s="152">
        <v>51784</v>
      </c>
      <c r="E11" s="153"/>
      <c r="F11" s="154">
        <v>48105</v>
      </c>
      <c r="G11" s="155"/>
      <c r="H11" s="156"/>
    </row>
    <row r="12" spans="1:8" x14ac:dyDescent="0.15">
      <c r="A12" s="157"/>
      <c r="B12" s="158"/>
      <c r="C12" s="165"/>
      <c r="D12" s="160">
        <v>26540</v>
      </c>
      <c r="E12" s="161"/>
      <c r="F12" s="162">
        <v>24072</v>
      </c>
      <c r="G12" s="163"/>
      <c r="H12" s="164"/>
    </row>
    <row r="13" spans="1:8" x14ac:dyDescent="0.15">
      <c r="A13" s="145"/>
      <c r="B13" s="150"/>
      <c r="C13" s="166"/>
      <c r="D13" s="167">
        <v>50833</v>
      </c>
      <c r="E13" s="168"/>
      <c r="F13" s="169">
        <v>49338</v>
      </c>
      <c r="G13" s="170"/>
      <c r="H13" s="156"/>
    </row>
    <row r="14" spans="1:8" x14ac:dyDescent="0.15">
      <c r="A14" s="157"/>
      <c r="B14" s="158"/>
      <c r="C14" s="159"/>
      <c r="D14" s="160">
        <v>29581</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v>
      </c>
      <c r="C19" s="171">
        <f>ROUND(VALUE(SUBSTITUTE(実質収支比率等に係る経年分析!G$48,"▲","-")),2)</f>
        <v>2.2000000000000002</v>
      </c>
      <c r="D19" s="171">
        <f>ROUND(VALUE(SUBSTITUTE(実質収支比率等に係る経年分析!H$48,"▲","-")),2)</f>
        <v>2.91</v>
      </c>
      <c r="E19" s="171">
        <f>ROUND(VALUE(SUBSTITUTE(実質収支比率等に係る経年分析!I$48,"▲","-")),2)</f>
        <v>3.16</v>
      </c>
      <c r="F19" s="171">
        <f>ROUND(VALUE(SUBSTITUTE(実質収支比率等に係る経年分析!J$48,"▲","-")),2)</f>
        <v>3.77</v>
      </c>
    </row>
    <row r="20" spans="1:11" x14ac:dyDescent="0.15">
      <c r="A20" s="171" t="s">
        <v>55</v>
      </c>
      <c r="B20" s="171">
        <f>ROUND(VALUE(SUBSTITUTE(実質収支比率等に係る経年分析!F$47,"▲","-")),2)</f>
        <v>12.43</v>
      </c>
      <c r="C20" s="171">
        <f>ROUND(VALUE(SUBSTITUTE(実質収支比率等に係る経年分析!G$47,"▲","-")),2)</f>
        <v>9.7899999999999991</v>
      </c>
      <c r="D20" s="171">
        <f>ROUND(VALUE(SUBSTITUTE(実質収支比率等に係る経年分析!H$47,"▲","-")),2)</f>
        <v>8.44</v>
      </c>
      <c r="E20" s="171">
        <f>ROUND(VALUE(SUBSTITUTE(実質収支比率等に係る経年分析!I$47,"▲","-")),2)</f>
        <v>9.65</v>
      </c>
      <c r="F20" s="171">
        <f>ROUND(VALUE(SUBSTITUTE(実質収支比率等に係る経年分析!J$47,"▲","-")),2)</f>
        <v>10.88</v>
      </c>
    </row>
    <row r="21" spans="1:11" x14ac:dyDescent="0.15">
      <c r="A21" s="171" t="s">
        <v>56</v>
      </c>
      <c r="B21" s="171">
        <f>IF(ISNUMBER(VALUE(SUBSTITUTE(実質収支比率等に係る経年分析!F$49,"▲","-"))),ROUND(VALUE(SUBSTITUTE(実質収支比率等に係る経年分析!F$49,"▲","-")),2),NA())</f>
        <v>-3.16</v>
      </c>
      <c r="C21" s="171">
        <f>IF(ISNUMBER(VALUE(SUBSTITUTE(実質収支比率等に係る経年分析!G$49,"▲","-"))),ROUND(VALUE(SUBSTITUTE(実質収支比率等に係る経年分析!G$49,"▲","-")),2),NA())</f>
        <v>-2.23</v>
      </c>
      <c r="D21" s="171">
        <f>IF(ISNUMBER(VALUE(SUBSTITUTE(実質収支比率等に係る経年分析!H$49,"▲","-"))),ROUND(VALUE(SUBSTITUTE(実質収支比率等に係る経年分析!H$49,"▲","-")),2),NA())</f>
        <v>-2.14</v>
      </c>
      <c r="E21" s="171">
        <f>IF(ISNUMBER(VALUE(SUBSTITUTE(実質収支比率等に係る経年分析!I$49,"▲","-"))),ROUND(VALUE(SUBSTITUTE(実質収支比率等に係る経年分析!I$49,"▲","-")),2),NA())</f>
        <v>0.35</v>
      </c>
      <c r="F21" s="171">
        <f>IF(ISNUMBER(VALUE(SUBSTITUTE(実質収支比率等に係る経年分析!J$49,"▲","-"))),ROUND(VALUE(SUBSTITUTE(実質収支比率等に係る経年分析!J$49,"▲","-")),2),NA())</f>
        <v>0.73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5.33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高松市後期高齢者医療事業特別会計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高松市卸売市場事業特別会計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高松市国民健康保険事業特別会計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高松市競輪事業特別会計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15">
      <c r="A33" s="172" t="str">
        <f>IF(連結実質赤字比率に係る赤字・黒字の構成分析!C$37="",NA(),連結実質赤字比率に係る赤字・黒字の構成分析!C$37)</f>
        <v>高松市介護保険事業特別会計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v>
      </c>
    </row>
    <row r="34" spans="1:16" x14ac:dyDescent="0.15">
      <c r="A34" s="172" t="str">
        <f>IF(連結実質赤字比率に係る赤字・黒字の構成分析!C$36="",NA(),連結実質赤字比率に係る赤字・黒字の構成分析!C$36)</f>
        <v>高松市下水道事業会計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2.5099999999999998</v>
      </c>
    </row>
    <row r="35" spans="1:16" x14ac:dyDescent="0.15">
      <c r="A35" s="172" t="str">
        <f>IF(連結実質赤字比率に係る赤字・黒字の構成分析!C$35="",NA(),連結実質赤字比率に係る赤字・黒字の構成分析!C$35)</f>
        <v>高松市病院事業会計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3.76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13316</v>
      </c>
      <c r="E42" s="173"/>
      <c r="F42" s="173"/>
      <c r="G42" s="173">
        <f>'実質公債費比率（分子）の構造'!L$52</f>
        <v>13392</v>
      </c>
      <c r="H42" s="173"/>
      <c r="I42" s="173"/>
      <c r="J42" s="173">
        <f>'実質公債費比率（分子）の構造'!M$52</f>
        <v>13234</v>
      </c>
      <c r="K42" s="173"/>
      <c r="L42" s="173"/>
      <c r="M42" s="173">
        <f>'実質公債費比率（分子）の構造'!N$52</f>
        <v>13923</v>
      </c>
      <c r="N42" s="173"/>
      <c r="O42" s="173"/>
      <c r="P42" s="173">
        <f>'実質公債費比率（分子）の構造'!O$52</f>
        <v>14311</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30</v>
      </c>
      <c r="C44" s="173"/>
      <c r="D44" s="173"/>
      <c r="E44" s="173">
        <f>'実質公債費比率（分子）の構造'!L$50</f>
        <v>23</v>
      </c>
      <c r="F44" s="173"/>
      <c r="G44" s="173"/>
      <c r="H44" s="173">
        <f>'実質公債費比率（分子）の構造'!M$50</f>
        <v>17</v>
      </c>
      <c r="I44" s="173"/>
      <c r="J44" s="173"/>
      <c r="K44" s="173">
        <f>'実質公債費比率（分子）の構造'!N$50</f>
        <v>17</v>
      </c>
      <c r="L44" s="173"/>
      <c r="M44" s="173"/>
      <c r="N44" s="173">
        <f>'実質公債費比率（分子）の構造'!O$50</f>
        <v>17</v>
      </c>
      <c r="O44" s="173"/>
      <c r="P44" s="173"/>
    </row>
    <row r="45" spans="1:16" x14ac:dyDescent="0.15">
      <c r="A45" s="173" t="s">
        <v>66</v>
      </c>
      <c r="B45" s="173" t="str">
        <f>'実質公債費比率（分子）の構造'!K$49</f>
        <v>-</v>
      </c>
      <c r="C45" s="173"/>
      <c r="D45" s="173"/>
      <c r="E45" s="173">
        <f>'実質公債費比率（分子）の構造'!L$49</f>
        <v>12</v>
      </c>
      <c r="F45" s="173"/>
      <c r="G45" s="173"/>
      <c r="H45" s="173">
        <f>'実質公債費比率（分子）の構造'!M$49</f>
        <v>9</v>
      </c>
      <c r="I45" s="173"/>
      <c r="J45" s="173"/>
      <c r="K45" s="173">
        <f>'実質公債費比率（分子）の構造'!N$49</f>
        <v>9</v>
      </c>
      <c r="L45" s="173"/>
      <c r="M45" s="173"/>
      <c r="N45" s="173">
        <f>'実質公債費比率（分子）の構造'!O$49</f>
        <v>8</v>
      </c>
      <c r="O45" s="173"/>
      <c r="P45" s="173"/>
    </row>
    <row r="46" spans="1:16" x14ac:dyDescent="0.15">
      <c r="A46" s="173" t="s">
        <v>67</v>
      </c>
      <c r="B46" s="173">
        <f>'実質公債費比率（分子）の構造'!K$48</f>
        <v>3553</v>
      </c>
      <c r="C46" s="173"/>
      <c r="D46" s="173"/>
      <c r="E46" s="173">
        <f>'実質公債費比率（分子）の構造'!L$48</f>
        <v>3161</v>
      </c>
      <c r="F46" s="173"/>
      <c r="G46" s="173"/>
      <c r="H46" s="173">
        <f>'実質公債費比率（分子）の構造'!M$48</f>
        <v>2903</v>
      </c>
      <c r="I46" s="173"/>
      <c r="J46" s="173"/>
      <c r="K46" s="173">
        <f>'実質公債費比率（分子）の構造'!N$48</f>
        <v>2953</v>
      </c>
      <c r="L46" s="173"/>
      <c r="M46" s="173"/>
      <c r="N46" s="173">
        <f>'実質公債費比率（分子）の構造'!O$48</f>
        <v>2747</v>
      </c>
      <c r="O46" s="173"/>
      <c r="P46" s="173"/>
    </row>
    <row r="47" spans="1:16" x14ac:dyDescent="0.15">
      <c r="A47" s="173" t="s">
        <v>68</v>
      </c>
      <c r="B47" s="173">
        <f>'実質公債費比率（分子）の構造'!K$47</f>
        <v>67</v>
      </c>
      <c r="C47" s="173"/>
      <c r="D47" s="173"/>
      <c r="E47" s="173">
        <f>'実質公債費比率（分子）の構造'!L$47</f>
        <v>67</v>
      </c>
      <c r="F47" s="173"/>
      <c r="G47" s="173"/>
      <c r="H47" s="173">
        <f>'実質公債費比率（分子）の構造'!M$47</f>
        <v>67</v>
      </c>
      <c r="I47" s="173"/>
      <c r="J47" s="173"/>
      <c r="K47" s="173">
        <f>'実質公債費比率（分子）の構造'!N$47</f>
        <v>67</v>
      </c>
      <c r="L47" s="173"/>
      <c r="M47" s="173"/>
      <c r="N47" s="173">
        <f>'実質公債費比率（分子）の構造'!O$47</f>
        <v>67</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16374</v>
      </c>
      <c r="C49" s="173"/>
      <c r="D49" s="173"/>
      <c r="E49" s="173">
        <f>'実質公債費比率（分子）の構造'!L$45</f>
        <v>16363</v>
      </c>
      <c r="F49" s="173"/>
      <c r="G49" s="173"/>
      <c r="H49" s="173">
        <f>'実質公債費比率（分子）の構造'!M$45</f>
        <v>16403</v>
      </c>
      <c r="I49" s="173"/>
      <c r="J49" s="173"/>
      <c r="K49" s="173">
        <f>'実質公債費比率（分子）の構造'!N$45</f>
        <v>16961</v>
      </c>
      <c r="L49" s="173"/>
      <c r="M49" s="173"/>
      <c r="N49" s="173">
        <f>'実質公債費比率（分子）の構造'!O$45</f>
        <v>17429</v>
      </c>
      <c r="O49" s="173"/>
      <c r="P49" s="173"/>
    </row>
    <row r="50" spans="1:16" x14ac:dyDescent="0.15">
      <c r="A50" s="173" t="s">
        <v>71</v>
      </c>
      <c r="B50" s="173" t="e">
        <f>NA()</f>
        <v>#N/A</v>
      </c>
      <c r="C50" s="173">
        <f>IF(ISNUMBER('実質公債費比率（分子）の構造'!K$53),'実質公債費比率（分子）の構造'!K$53,NA())</f>
        <v>6708</v>
      </c>
      <c r="D50" s="173" t="e">
        <f>NA()</f>
        <v>#N/A</v>
      </c>
      <c r="E50" s="173" t="e">
        <f>NA()</f>
        <v>#N/A</v>
      </c>
      <c r="F50" s="173">
        <f>IF(ISNUMBER('実質公債費比率（分子）の構造'!L$53),'実質公債費比率（分子）の構造'!L$53,NA())</f>
        <v>6234</v>
      </c>
      <c r="G50" s="173" t="e">
        <f>NA()</f>
        <v>#N/A</v>
      </c>
      <c r="H50" s="173" t="e">
        <f>NA()</f>
        <v>#N/A</v>
      </c>
      <c r="I50" s="173">
        <f>IF(ISNUMBER('実質公債費比率（分子）の構造'!M$53),'実質公債費比率（分子）の構造'!M$53,NA())</f>
        <v>6165</v>
      </c>
      <c r="J50" s="173" t="e">
        <f>NA()</f>
        <v>#N/A</v>
      </c>
      <c r="K50" s="173" t="e">
        <f>NA()</f>
        <v>#N/A</v>
      </c>
      <c r="L50" s="173">
        <f>IF(ISNUMBER('実質公債費比率（分子）の構造'!N$53),'実質公債費比率（分子）の構造'!N$53,NA())</f>
        <v>6084</v>
      </c>
      <c r="M50" s="173" t="e">
        <f>NA()</f>
        <v>#N/A</v>
      </c>
      <c r="N50" s="173" t="e">
        <f>NA()</f>
        <v>#N/A</v>
      </c>
      <c r="O50" s="173">
        <f>IF(ISNUMBER('実質公債費比率（分子）の構造'!O$53),'実質公債費比率（分子）の構造'!O$53,NA())</f>
        <v>5957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172990</v>
      </c>
      <c r="E56" s="172"/>
      <c r="F56" s="172"/>
      <c r="G56" s="172">
        <f>'将来負担比率（分子）の構造'!J$52</f>
        <v>175677</v>
      </c>
      <c r="H56" s="172"/>
      <c r="I56" s="172"/>
      <c r="J56" s="172">
        <f>'将来負担比率（分子）の構造'!K$52</f>
        <v>173497</v>
      </c>
      <c r="K56" s="172"/>
      <c r="L56" s="172"/>
      <c r="M56" s="172">
        <f>'将来負担比率（分子）の構造'!L$52</f>
        <v>171820</v>
      </c>
      <c r="N56" s="172"/>
      <c r="O56" s="172"/>
      <c r="P56" s="172">
        <f>'将来負担比率（分子）の構造'!M$52</f>
        <v>169485</v>
      </c>
    </row>
    <row r="57" spans="1:16" x14ac:dyDescent="0.15">
      <c r="A57" s="172" t="s">
        <v>42</v>
      </c>
      <c r="B57" s="172"/>
      <c r="C57" s="172"/>
      <c r="D57" s="172">
        <f>'将来負担比率（分子）の構造'!I$51</f>
        <v>7760</v>
      </c>
      <c r="E57" s="172"/>
      <c r="F57" s="172"/>
      <c r="G57" s="172">
        <f>'将来負担比率（分子）の構造'!J$51</f>
        <v>8554</v>
      </c>
      <c r="H57" s="172"/>
      <c r="I57" s="172"/>
      <c r="J57" s="172">
        <f>'将来負担比率（分子）の構造'!K$51</f>
        <v>8376</v>
      </c>
      <c r="K57" s="172"/>
      <c r="L57" s="172"/>
      <c r="M57" s="172">
        <f>'将来負担比率（分子）の構造'!L$51</f>
        <v>1777</v>
      </c>
      <c r="N57" s="172"/>
      <c r="O57" s="172"/>
      <c r="P57" s="172">
        <f>'将来負担比率（分子）の構造'!M$51</f>
        <v>1189</v>
      </c>
    </row>
    <row r="58" spans="1:16" x14ac:dyDescent="0.15">
      <c r="A58" s="172" t="s">
        <v>41</v>
      </c>
      <c r="B58" s="172"/>
      <c r="C58" s="172"/>
      <c r="D58" s="172">
        <f>'将来負担比率（分子）の構造'!I$50</f>
        <v>19335</v>
      </c>
      <c r="E58" s="172"/>
      <c r="F58" s="172"/>
      <c r="G58" s="172">
        <f>'将来負担比率（分子）の構造'!J$50</f>
        <v>14915</v>
      </c>
      <c r="H58" s="172"/>
      <c r="I58" s="172"/>
      <c r="J58" s="172">
        <f>'将来負担比率（分子）の構造'!K$50</f>
        <v>14061</v>
      </c>
      <c r="K58" s="172"/>
      <c r="L58" s="172"/>
      <c r="M58" s="172">
        <f>'将来負担比率（分子）の構造'!L$50</f>
        <v>16534</v>
      </c>
      <c r="N58" s="172"/>
      <c r="O58" s="172"/>
      <c r="P58" s="172">
        <f>'将来負担比率（分子）の構造'!M$50</f>
        <v>21393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7002</v>
      </c>
      <c r="C61" s="172"/>
      <c r="D61" s="172"/>
      <c r="E61" s="172">
        <f>'将来負担比率（分子）の構造'!J$46</f>
        <v>7169</v>
      </c>
      <c r="F61" s="172"/>
      <c r="G61" s="172"/>
      <c r="H61" s="172">
        <f>'将来負担比率（分子）の構造'!K$46</f>
        <v>7132</v>
      </c>
      <c r="I61" s="172"/>
      <c r="J61" s="172"/>
      <c r="K61" s="172">
        <f>'将来負担比率（分子）の構造'!L$46</f>
        <v>574</v>
      </c>
      <c r="L61" s="172"/>
      <c r="M61" s="172"/>
      <c r="N61" s="172">
        <f>'将来負担比率（分子）の構造'!M$46</f>
        <v>602</v>
      </c>
      <c r="O61" s="172"/>
      <c r="P61" s="172"/>
    </row>
    <row r="62" spans="1:16" x14ac:dyDescent="0.15">
      <c r="A62" s="172" t="s">
        <v>35</v>
      </c>
      <c r="B62" s="172">
        <f>'将来負担比率（分子）の構造'!I$45</f>
        <v>24296</v>
      </c>
      <c r="C62" s="172"/>
      <c r="D62" s="172"/>
      <c r="E62" s="172">
        <f>'将来負担比率（分子）の構造'!J$45</f>
        <v>22920</v>
      </c>
      <c r="F62" s="172"/>
      <c r="G62" s="172"/>
      <c r="H62" s="172">
        <f>'将来負担比率（分子）の構造'!K$45</f>
        <v>22773</v>
      </c>
      <c r="I62" s="172"/>
      <c r="J62" s="172"/>
      <c r="K62" s="172">
        <f>'将来負担比率（分子）の構造'!L$45</f>
        <v>23475</v>
      </c>
      <c r="L62" s="172"/>
      <c r="M62" s="172"/>
      <c r="N62" s="172">
        <f>'将来負担比率（分子）の構造'!M$45</f>
        <v>22727</v>
      </c>
      <c r="O62" s="172"/>
      <c r="P62" s="172"/>
    </row>
    <row r="63" spans="1:16" x14ac:dyDescent="0.15">
      <c r="A63" s="172" t="s">
        <v>34</v>
      </c>
      <c r="B63" s="172" t="str">
        <f>'将来負担比率（分子）の構造'!I$44</f>
        <v>-</v>
      </c>
      <c r="C63" s="172"/>
      <c r="D63" s="172"/>
      <c r="E63" s="172">
        <f>'将来負担比率（分子）の構造'!J$44</f>
        <v>166</v>
      </c>
      <c r="F63" s="172"/>
      <c r="G63" s="172"/>
      <c r="H63" s="172">
        <f>'将来負担比率（分子）の構造'!K$44</f>
        <v>166</v>
      </c>
      <c r="I63" s="172"/>
      <c r="J63" s="172"/>
      <c r="K63" s="172">
        <f>'将来負担比率（分子）の構造'!L$44</f>
        <v>108</v>
      </c>
      <c r="L63" s="172"/>
      <c r="M63" s="172"/>
      <c r="N63" s="172">
        <f>'将来負担比率（分子）の構造'!M$44</f>
        <v>108</v>
      </c>
      <c r="O63" s="172"/>
      <c r="P63" s="172"/>
    </row>
    <row r="64" spans="1:16" x14ac:dyDescent="0.15">
      <c r="A64" s="172" t="s">
        <v>33</v>
      </c>
      <c r="B64" s="172">
        <f>'将来負担比率（分子）の構造'!I$43</f>
        <v>49661</v>
      </c>
      <c r="C64" s="172"/>
      <c r="D64" s="172"/>
      <c r="E64" s="172">
        <f>'将来負担比率（分子）の構造'!J$43</f>
        <v>50290</v>
      </c>
      <c r="F64" s="172"/>
      <c r="G64" s="172"/>
      <c r="H64" s="172">
        <f>'将来負担比率（分子）の構造'!K$43</f>
        <v>50730</v>
      </c>
      <c r="I64" s="172"/>
      <c r="J64" s="172"/>
      <c r="K64" s="172">
        <f>'将来負担比率（分子）の構造'!L$43</f>
        <v>49495</v>
      </c>
      <c r="L64" s="172"/>
      <c r="M64" s="172"/>
      <c r="N64" s="172">
        <f>'将来負担比率（分子）の構造'!M$43</f>
        <v>46991</v>
      </c>
      <c r="O64" s="172"/>
      <c r="P64" s="172"/>
    </row>
    <row r="65" spans="1:16" x14ac:dyDescent="0.15">
      <c r="A65" s="172" t="s">
        <v>32</v>
      </c>
      <c r="B65" s="172">
        <f>'将来負担比率（分子）の構造'!I$42</f>
        <v>112</v>
      </c>
      <c r="C65" s="172"/>
      <c r="D65" s="172"/>
      <c r="E65" s="172">
        <f>'将来負担比率（分子）の構造'!J$42</f>
        <v>84</v>
      </c>
      <c r="F65" s="172"/>
      <c r="G65" s="172"/>
      <c r="H65" s="172">
        <f>'将来負担比率（分子）の構造'!K$42</f>
        <v>67</v>
      </c>
      <c r="I65" s="172"/>
      <c r="J65" s="172"/>
      <c r="K65" s="172">
        <f>'将来負担比率（分子）の構造'!L$42</f>
        <v>51</v>
      </c>
      <c r="L65" s="172"/>
      <c r="M65" s="172"/>
      <c r="N65" s="172">
        <f>'将来負担比率（分子）の構造'!M$42</f>
        <v>34</v>
      </c>
      <c r="O65" s="172"/>
      <c r="P65" s="172"/>
    </row>
    <row r="66" spans="1:16" x14ac:dyDescent="0.15">
      <c r="A66" s="172" t="s">
        <v>31</v>
      </c>
      <c r="B66" s="172">
        <f>'将来負担比率（分子）の構造'!I$41</f>
        <v>175522</v>
      </c>
      <c r="C66" s="172"/>
      <c r="D66" s="172"/>
      <c r="E66" s="172">
        <f>'将来負担比率（分子）の構造'!J$41</f>
        <v>178157</v>
      </c>
      <c r="F66" s="172"/>
      <c r="G66" s="172"/>
      <c r="H66" s="172">
        <f>'将来負担比率（分子）の構造'!K$41</f>
        <v>177448</v>
      </c>
      <c r="I66" s="172"/>
      <c r="J66" s="172"/>
      <c r="K66" s="172">
        <f>'将来負担比率（分子）の構造'!L$41</f>
        <v>178323</v>
      </c>
      <c r="L66" s="172"/>
      <c r="M66" s="172"/>
      <c r="N66" s="172">
        <f>'将来負担比率（分子）の構造'!M$41</f>
        <v>180465</v>
      </c>
      <c r="O66" s="172"/>
      <c r="P66" s="172"/>
    </row>
    <row r="67" spans="1:16" x14ac:dyDescent="0.15">
      <c r="A67" s="172" t="s">
        <v>75</v>
      </c>
      <c r="B67" s="172" t="e">
        <f>NA()</f>
        <v>#N/A</v>
      </c>
      <c r="C67" s="172">
        <f>IF(ISNUMBER('将来負担比率（分子）の構造'!I$53), IF('将来負担比率（分子）の構造'!I$53 &lt; 0, 0, '将来負担比率（分子）の構造'!I$53), NA())</f>
        <v>56508</v>
      </c>
      <c r="D67" s="172" t="e">
        <f>NA()</f>
        <v>#N/A</v>
      </c>
      <c r="E67" s="172" t="e">
        <f>NA()</f>
        <v>#N/A</v>
      </c>
      <c r="F67" s="172">
        <f>IF(ISNUMBER('将来負担比率（分子）の構造'!J$53), IF('将来負担比率（分子）の構造'!J$53 &lt; 0, 0, '将来負担比率（分子）の構造'!J$53), NA())</f>
        <v>59642</v>
      </c>
      <c r="G67" s="172" t="e">
        <f>NA()</f>
        <v>#N/A</v>
      </c>
      <c r="H67" s="172" t="e">
        <f>NA()</f>
        <v>#N/A</v>
      </c>
      <c r="I67" s="172">
        <f>IF(ISNUMBER('将来負担比率（分子）の構造'!K$53), IF('将来負担比率（分子）の構造'!K$53 &lt; 0, 0, '将来負担比率（分子）の構造'!K$53), NA())</f>
        <v>62383</v>
      </c>
      <c r="J67" s="172" t="e">
        <f>NA()</f>
        <v>#N/A</v>
      </c>
      <c r="K67" s="172" t="e">
        <f>NA()</f>
        <v>#N/A</v>
      </c>
      <c r="L67" s="172">
        <f>IF(ISNUMBER('将来負担比率（分子）の構造'!L$53), IF('将来負担比率（分子）の構造'!L$53 &lt; 0, 0, '将来負担比率（分子）の構造'!L$53), NA())</f>
        <v>61896</v>
      </c>
      <c r="M67" s="172" t="e">
        <f>NA()</f>
        <v>#N/A</v>
      </c>
      <c r="N67" s="172" t="e">
        <f>NA()</f>
        <v>#N/A</v>
      </c>
      <c r="O67" s="172">
        <f>IF(ISNUMBER('将来負担比率（分子）の構造'!M$53), IF('将来負担比率（分子）の構造'!M$53 &lt; 0, 0, '将来負担比率（分子）の構造'!M$53), NA())</f>
        <v>58859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7943</v>
      </c>
      <c r="C72" s="176">
        <f>基金残高に係る経年分析!G55</f>
        <v>9349</v>
      </c>
      <c r="D72" s="176">
        <f>基金残高に係る経年分析!H55</f>
        <v>10953</v>
      </c>
    </row>
    <row r="73" spans="1:16" x14ac:dyDescent="0.15">
      <c r="A73" s="175" t="s">
        <v>78</v>
      </c>
      <c r="B73" s="176">
        <f>基金残高に係る経年分析!F56</f>
        <v>600</v>
      </c>
      <c r="C73" s="176">
        <f>基金残高に係る経年分析!G56</f>
        <v>1100</v>
      </c>
      <c r="D73" s="176">
        <f>基金残高に係る経年分析!H56</f>
        <v>2801</v>
      </c>
    </row>
    <row r="74" spans="1:16" x14ac:dyDescent="0.15">
      <c r="A74" s="175" t="s">
        <v>79</v>
      </c>
      <c r="B74" s="176">
        <f>基金残高に係る経年分析!F57</f>
        <v>6103</v>
      </c>
      <c r="C74" s="176">
        <f>基金残高に係る経年分析!G57</f>
        <v>5740</v>
      </c>
      <c r="D74" s="176">
        <f>基金残高に係る経年分析!H57</f>
        <v>6708</v>
      </c>
    </row>
  </sheetData>
  <sheetProtection algorithmName="SHA-512" hashValue="6w77MG2MfPpRyk15I51+l9OWX8SQzPSiGdwvZCWW7Cf0cZyGeP6Pofeapfyjy4+kP0FQFtohm7iKJVMjYf1wfw==" saltValue="N0oBGGWWhB+Ol6HTLChD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215</v>
      </c>
      <c r="DI1" s="746"/>
      <c r="DJ1" s="746"/>
      <c r="DK1" s="746"/>
      <c r="DL1" s="746"/>
      <c r="DM1" s="746"/>
      <c r="DN1" s="747"/>
      <c r="DO1" s="212"/>
      <c r="DP1" s="745" t="s">
        <v>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8" t="s">
        <v>224</v>
      </c>
      <c r="AQ4" s="748"/>
      <c r="AR4" s="748"/>
      <c r="AS4" s="748"/>
      <c r="AT4" s="748"/>
      <c r="AU4" s="748"/>
      <c r="AV4" s="748"/>
      <c r="AW4" s="748"/>
      <c r="AX4" s="748"/>
      <c r="AY4" s="748"/>
      <c r="AZ4" s="748"/>
      <c r="BA4" s="748"/>
      <c r="BB4" s="748"/>
      <c r="BC4" s="748"/>
      <c r="BD4" s="748"/>
      <c r="BE4" s="748"/>
      <c r="BF4" s="748"/>
      <c r="BG4" s="748" t="s">
        <v>225</v>
      </c>
      <c r="BH4" s="748"/>
      <c r="BI4" s="748"/>
      <c r="BJ4" s="748"/>
      <c r="BK4" s="748"/>
      <c r="BL4" s="748"/>
      <c r="BM4" s="748"/>
      <c r="BN4" s="748"/>
      <c r="BO4" s="748" t="s">
        <v>222</v>
      </c>
      <c r="BP4" s="748"/>
      <c r="BQ4" s="748"/>
      <c r="BR4" s="748"/>
      <c r="BS4" s="748" t="s">
        <v>226</v>
      </c>
      <c r="BT4" s="748"/>
      <c r="BU4" s="748"/>
      <c r="BV4" s="748"/>
      <c r="BW4" s="748"/>
      <c r="BX4" s="748"/>
      <c r="BY4" s="748"/>
      <c r="BZ4" s="748"/>
      <c r="CA4" s="748"/>
      <c r="CB4" s="748"/>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228</v>
      </c>
      <c r="C5" s="695"/>
      <c r="D5" s="695"/>
      <c r="E5" s="695"/>
      <c r="F5" s="695"/>
      <c r="G5" s="695"/>
      <c r="H5" s="695"/>
      <c r="I5" s="695"/>
      <c r="J5" s="695"/>
      <c r="K5" s="695"/>
      <c r="L5" s="695"/>
      <c r="M5" s="695"/>
      <c r="N5" s="695"/>
      <c r="O5" s="695"/>
      <c r="P5" s="695"/>
      <c r="Q5" s="696"/>
      <c r="R5" s="681">
        <v>64051790</v>
      </c>
      <c r="S5" s="682"/>
      <c r="T5" s="682"/>
      <c r="U5" s="682"/>
      <c r="V5" s="682"/>
      <c r="W5" s="682"/>
      <c r="X5" s="682"/>
      <c r="Y5" s="725"/>
      <c r="Z5" s="743">
        <v>34.200000000000003</v>
      </c>
      <c r="AA5" s="743"/>
      <c r="AB5" s="743"/>
      <c r="AC5" s="743"/>
      <c r="AD5" s="744">
        <v>64051790</v>
      </c>
      <c r="AE5" s="744"/>
      <c r="AF5" s="744"/>
      <c r="AG5" s="744"/>
      <c r="AH5" s="744"/>
      <c r="AI5" s="744"/>
      <c r="AJ5" s="744"/>
      <c r="AK5" s="744"/>
      <c r="AL5" s="726">
        <v>66</v>
      </c>
      <c r="AM5" s="699"/>
      <c r="AN5" s="699"/>
      <c r="AO5" s="727"/>
      <c r="AP5" s="694" t="s">
        <v>229</v>
      </c>
      <c r="AQ5" s="695"/>
      <c r="AR5" s="695"/>
      <c r="AS5" s="695"/>
      <c r="AT5" s="695"/>
      <c r="AU5" s="695"/>
      <c r="AV5" s="695"/>
      <c r="AW5" s="695"/>
      <c r="AX5" s="695"/>
      <c r="AY5" s="695"/>
      <c r="AZ5" s="695"/>
      <c r="BA5" s="695"/>
      <c r="BB5" s="695"/>
      <c r="BC5" s="695"/>
      <c r="BD5" s="695"/>
      <c r="BE5" s="695"/>
      <c r="BF5" s="696"/>
      <c r="BG5" s="628">
        <v>61611770</v>
      </c>
      <c r="BH5" s="629"/>
      <c r="BI5" s="629"/>
      <c r="BJ5" s="629"/>
      <c r="BK5" s="629"/>
      <c r="BL5" s="629"/>
      <c r="BM5" s="629"/>
      <c r="BN5" s="630"/>
      <c r="BO5" s="655">
        <v>96.2</v>
      </c>
      <c r="BP5" s="655"/>
      <c r="BQ5" s="655"/>
      <c r="BR5" s="655"/>
      <c r="BS5" s="656">
        <v>1732161</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1043640</v>
      </c>
      <c r="S6" s="629"/>
      <c r="T6" s="629"/>
      <c r="U6" s="629"/>
      <c r="V6" s="629"/>
      <c r="W6" s="629"/>
      <c r="X6" s="629"/>
      <c r="Y6" s="630"/>
      <c r="Z6" s="655">
        <v>0.6</v>
      </c>
      <c r="AA6" s="655"/>
      <c r="AB6" s="655"/>
      <c r="AC6" s="655"/>
      <c r="AD6" s="656">
        <v>1043640</v>
      </c>
      <c r="AE6" s="656"/>
      <c r="AF6" s="656"/>
      <c r="AG6" s="656"/>
      <c r="AH6" s="656"/>
      <c r="AI6" s="656"/>
      <c r="AJ6" s="656"/>
      <c r="AK6" s="656"/>
      <c r="AL6" s="631">
        <v>1.1000000000000001</v>
      </c>
      <c r="AM6" s="632"/>
      <c r="AN6" s="632"/>
      <c r="AO6" s="657"/>
      <c r="AP6" s="625" t="s">
        <v>234</v>
      </c>
      <c r="AQ6" s="626"/>
      <c r="AR6" s="626"/>
      <c r="AS6" s="626"/>
      <c r="AT6" s="626"/>
      <c r="AU6" s="626"/>
      <c r="AV6" s="626"/>
      <c r="AW6" s="626"/>
      <c r="AX6" s="626"/>
      <c r="AY6" s="626"/>
      <c r="AZ6" s="626"/>
      <c r="BA6" s="626"/>
      <c r="BB6" s="626"/>
      <c r="BC6" s="626"/>
      <c r="BD6" s="626"/>
      <c r="BE6" s="626"/>
      <c r="BF6" s="627"/>
      <c r="BG6" s="628">
        <v>61611770</v>
      </c>
      <c r="BH6" s="629"/>
      <c r="BI6" s="629"/>
      <c r="BJ6" s="629"/>
      <c r="BK6" s="629"/>
      <c r="BL6" s="629"/>
      <c r="BM6" s="629"/>
      <c r="BN6" s="630"/>
      <c r="BO6" s="655">
        <v>96.2</v>
      </c>
      <c r="BP6" s="655"/>
      <c r="BQ6" s="655"/>
      <c r="BR6" s="655"/>
      <c r="BS6" s="656">
        <v>1732161</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701482</v>
      </c>
      <c r="CS6" s="629"/>
      <c r="CT6" s="629"/>
      <c r="CU6" s="629"/>
      <c r="CV6" s="629"/>
      <c r="CW6" s="629"/>
      <c r="CX6" s="629"/>
      <c r="CY6" s="630"/>
      <c r="CZ6" s="726">
        <v>0.4</v>
      </c>
      <c r="DA6" s="699"/>
      <c r="DB6" s="699"/>
      <c r="DC6" s="729"/>
      <c r="DD6" s="634" t="s">
        <v>236</v>
      </c>
      <c r="DE6" s="629"/>
      <c r="DF6" s="629"/>
      <c r="DG6" s="629"/>
      <c r="DH6" s="629"/>
      <c r="DI6" s="629"/>
      <c r="DJ6" s="629"/>
      <c r="DK6" s="629"/>
      <c r="DL6" s="629"/>
      <c r="DM6" s="629"/>
      <c r="DN6" s="629"/>
      <c r="DO6" s="629"/>
      <c r="DP6" s="630"/>
      <c r="DQ6" s="634">
        <v>701482</v>
      </c>
      <c r="DR6" s="629"/>
      <c r="DS6" s="629"/>
      <c r="DT6" s="629"/>
      <c r="DU6" s="629"/>
      <c r="DV6" s="629"/>
      <c r="DW6" s="629"/>
      <c r="DX6" s="629"/>
      <c r="DY6" s="629"/>
      <c r="DZ6" s="629"/>
      <c r="EA6" s="629"/>
      <c r="EB6" s="629"/>
      <c r="EC6" s="669"/>
    </row>
    <row r="7" spans="2:143" ht="11.25" customHeight="1" x14ac:dyDescent="0.15">
      <c r="B7" s="625" t="s">
        <v>237</v>
      </c>
      <c r="C7" s="626"/>
      <c r="D7" s="626"/>
      <c r="E7" s="626"/>
      <c r="F7" s="626"/>
      <c r="G7" s="626"/>
      <c r="H7" s="626"/>
      <c r="I7" s="626"/>
      <c r="J7" s="626"/>
      <c r="K7" s="626"/>
      <c r="L7" s="626"/>
      <c r="M7" s="626"/>
      <c r="N7" s="626"/>
      <c r="O7" s="626"/>
      <c r="P7" s="626"/>
      <c r="Q7" s="627"/>
      <c r="R7" s="628">
        <v>83927</v>
      </c>
      <c r="S7" s="629"/>
      <c r="T7" s="629"/>
      <c r="U7" s="629"/>
      <c r="V7" s="629"/>
      <c r="W7" s="629"/>
      <c r="X7" s="629"/>
      <c r="Y7" s="630"/>
      <c r="Z7" s="655">
        <v>0</v>
      </c>
      <c r="AA7" s="655"/>
      <c r="AB7" s="655"/>
      <c r="AC7" s="655"/>
      <c r="AD7" s="656">
        <v>83927</v>
      </c>
      <c r="AE7" s="656"/>
      <c r="AF7" s="656"/>
      <c r="AG7" s="656"/>
      <c r="AH7" s="656"/>
      <c r="AI7" s="656"/>
      <c r="AJ7" s="656"/>
      <c r="AK7" s="656"/>
      <c r="AL7" s="631">
        <v>0.1</v>
      </c>
      <c r="AM7" s="632"/>
      <c r="AN7" s="632"/>
      <c r="AO7" s="657"/>
      <c r="AP7" s="625" t="s">
        <v>238</v>
      </c>
      <c r="AQ7" s="626"/>
      <c r="AR7" s="626"/>
      <c r="AS7" s="626"/>
      <c r="AT7" s="626"/>
      <c r="AU7" s="626"/>
      <c r="AV7" s="626"/>
      <c r="AW7" s="626"/>
      <c r="AX7" s="626"/>
      <c r="AY7" s="626"/>
      <c r="AZ7" s="626"/>
      <c r="BA7" s="626"/>
      <c r="BB7" s="626"/>
      <c r="BC7" s="626"/>
      <c r="BD7" s="626"/>
      <c r="BE7" s="626"/>
      <c r="BF7" s="627"/>
      <c r="BG7" s="628">
        <v>31161848</v>
      </c>
      <c r="BH7" s="629"/>
      <c r="BI7" s="629"/>
      <c r="BJ7" s="629"/>
      <c r="BK7" s="629"/>
      <c r="BL7" s="629"/>
      <c r="BM7" s="629"/>
      <c r="BN7" s="630"/>
      <c r="BO7" s="655">
        <v>48.7</v>
      </c>
      <c r="BP7" s="655"/>
      <c r="BQ7" s="655"/>
      <c r="BR7" s="655"/>
      <c r="BS7" s="656">
        <v>1732161</v>
      </c>
      <c r="BT7" s="656"/>
      <c r="BU7" s="656"/>
      <c r="BV7" s="656"/>
      <c r="BW7" s="656"/>
      <c r="BX7" s="656"/>
      <c r="BY7" s="656"/>
      <c r="BZ7" s="656"/>
      <c r="CA7" s="656"/>
      <c r="CB7" s="714"/>
      <c r="CD7" s="670" t="s">
        <v>239</v>
      </c>
      <c r="CE7" s="667"/>
      <c r="CF7" s="667"/>
      <c r="CG7" s="667"/>
      <c r="CH7" s="667"/>
      <c r="CI7" s="667"/>
      <c r="CJ7" s="667"/>
      <c r="CK7" s="667"/>
      <c r="CL7" s="667"/>
      <c r="CM7" s="667"/>
      <c r="CN7" s="667"/>
      <c r="CO7" s="667"/>
      <c r="CP7" s="667"/>
      <c r="CQ7" s="668"/>
      <c r="CR7" s="628">
        <v>18343837</v>
      </c>
      <c r="CS7" s="629"/>
      <c r="CT7" s="629"/>
      <c r="CU7" s="629"/>
      <c r="CV7" s="629"/>
      <c r="CW7" s="629"/>
      <c r="CX7" s="629"/>
      <c r="CY7" s="630"/>
      <c r="CZ7" s="655">
        <v>10</v>
      </c>
      <c r="DA7" s="655"/>
      <c r="DB7" s="655"/>
      <c r="DC7" s="655"/>
      <c r="DD7" s="634">
        <v>3006438</v>
      </c>
      <c r="DE7" s="629"/>
      <c r="DF7" s="629"/>
      <c r="DG7" s="629"/>
      <c r="DH7" s="629"/>
      <c r="DI7" s="629"/>
      <c r="DJ7" s="629"/>
      <c r="DK7" s="629"/>
      <c r="DL7" s="629"/>
      <c r="DM7" s="629"/>
      <c r="DN7" s="629"/>
      <c r="DO7" s="629"/>
      <c r="DP7" s="630"/>
      <c r="DQ7" s="634">
        <v>14155653</v>
      </c>
      <c r="DR7" s="629"/>
      <c r="DS7" s="629"/>
      <c r="DT7" s="629"/>
      <c r="DU7" s="629"/>
      <c r="DV7" s="629"/>
      <c r="DW7" s="629"/>
      <c r="DX7" s="629"/>
      <c r="DY7" s="629"/>
      <c r="DZ7" s="629"/>
      <c r="EA7" s="629"/>
      <c r="EB7" s="629"/>
      <c r="EC7" s="669"/>
    </row>
    <row r="8" spans="2:143" ht="11.25" customHeight="1" x14ac:dyDescent="0.15">
      <c r="B8" s="625" t="s">
        <v>240</v>
      </c>
      <c r="C8" s="626"/>
      <c r="D8" s="626"/>
      <c r="E8" s="626"/>
      <c r="F8" s="626"/>
      <c r="G8" s="626"/>
      <c r="H8" s="626"/>
      <c r="I8" s="626"/>
      <c r="J8" s="626"/>
      <c r="K8" s="626"/>
      <c r="L8" s="626"/>
      <c r="M8" s="626"/>
      <c r="N8" s="626"/>
      <c r="O8" s="626"/>
      <c r="P8" s="626"/>
      <c r="Q8" s="627"/>
      <c r="R8" s="628">
        <v>521921</v>
      </c>
      <c r="S8" s="629"/>
      <c r="T8" s="629"/>
      <c r="U8" s="629"/>
      <c r="V8" s="629"/>
      <c r="W8" s="629"/>
      <c r="X8" s="629"/>
      <c r="Y8" s="630"/>
      <c r="Z8" s="655">
        <v>0.3</v>
      </c>
      <c r="AA8" s="655"/>
      <c r="AB8" s="655"/>
      <c r="AC8" s="655"/>
      <c r="AD8" s="656">
        <v>521921</v>
      </c>
      <c r="AE8" s="656"/>
      <c r="AF8" s="656"/>
      <c r="AG8" s="656"/>
      <c r="AH8" s="656"/>
      <c r="AI8" s="656"/>
      <c r="AJ8" s="656"/>
      <c r="AK8" s="656"/>
      <c r="AL8" s="631">
        <v>0.5</v>
      </c>
      <c r="AM8" s="632"/>
      <c r="AN8" s="632"/>
      <c r="AO8" s="657"/>
      <c r="AP8" s="625" t="s">
        <v>241</v>
      </c>
      <c r="AQ8" s="626"/>
      <c r="AR8" s="626"/>
      <c r="AS8" s="626"/>
      <c r="AT8" s="626"/>
      <c r="AU8" s="626"/>
      <c r="AV8" s="626"/>
      <c r="AW8" s="626"/>
      <c r="AX8" s="626"/>
      <c r="AY8" s="626"/>
      <c r="AZ8" s="626"/>
      <c r="BA8" s="626"/>
      <c r="BB8" s="626"/>
      <c r="BC8" s="626"/>
      <c r="BD8" s="626"/>
      <c r="BE8" s="626"/>
      <c r="BF8" s="627"/>
      <c r="BG8" s="628">
        <v>754010</v>
      </c>
      <c r="BH8" s="629"/>
      <c r="BI8" s="629"/>
      <c r="BJ8" s="629"/>
      <c r="BK8" s="629"/>
      <c r="BL8" s="629"/>
      <c r="BM8" s="629"/>
      <c r="BN8" s="630"/>
      <c r="BO8" s="655">
        <v>1.2</v>
      </c>
      <c r="BP8" s="655"/>
      <c r="BQ8" s="655"/>
      <c r="BR8" s="655"/>
      <c r="BS8" s="656" t="s">
        <v>236</v>
      </c>
      <c r="BT8" s="656"/>
      <c r="BU8" s="656"/>
      <c r="BV8" s="656"/>
      <c r="BW8" s="656"/>
      <c r="BX8" s="656"/>
      <c r="BY8" s="656"/>
      <c r="BZ8" s="656"/>
      <c r="CA8" s="656"/>
      <c r="CB8" s="714"/>
      <c r="CD8" s="670" t="s">
        <v>242</v>
      </c>
      <c r="CE8" s="667"/>
      <c r="CF8" s="667"/>
      <c r="CG8" s="667"/>
      <c r="CH8" s="667"/>
      <c r="CI8" s="667"/>
      <c r="CJ8" s="667"/>
      <c r="CK8" s="667"/>
      <c r="CL8" s="667"/>
      <c r="CM8" s="667"/>
      <c r="CN8" s="667"/>
      <c r="CO8" s="667"/>
      <c r="CP8" s="667"/>
      <c r="CQ8" s="668"/>
      <c r="CR8" s="628">
        <v>81342501</v>
      </c>
      <c r="CS8" s="629"/>
      <c r="CT8" s="629"/>
      <c r="CU8" s="629"/>
      <c r="CV8" s="629"/>
      <c r="CW8" s="629"/>
      <c r="CX8" s="629"/>
      <c r="CY8" s="630"/>
      <c r="CZ8" s="655">
        <v>44.5</v>
      </c>
      <c r="DA8" s="655"/>
      <c r="DB8" s="655"/>
      <c r="DC8" s="655"/>
      <c r="DD8" s="634">
        <v>394484</v>
      </c>
      <c r="DE8" s="629"/>
      <c r="DF8" s="629"/>
      <c r="DG8" s="629"/>
      <c r="DH8" s="629"/>
      <c r="DI8" s="629"/>
      <c r="DJ8" s="629"/>
      <c r="DK8" s="629"/>
      <c r="DL8" s="629"/>
      <c r="DM8" s="629"/>
      <c r="DN8" s="629"/>
      <c r="DO8" s="629"/>
      <c r="DP8" s="630"/>
      <c r="DQ8" s="634">
        <v>35266622</v>
      </c>
      <c r="DR8" s="629"/>
      <c r="DS8" s="629"/>
      <c r="DT8" s="629"/>
      <c r="DU8" s="629"/>
      <c r="DV8" s="629"/>
      <c r="DW8" s="629"/>
      <c r="DX8" s="629"/>
      <c r="DY8" s="629"/>
      <c r="DZ8" s="629"/>
      <c r="EA8" s="629"/>
      <c r="EB8" s="629"/>
      <c r="EC8" s="669"/>
    </row>
    <row r="9" spans="2:143" ht="11.25" customHeight="1" x14ac:dyDescent="0.15">
      <c r="B9" s="625" t="s">
        <v>243</v>
      </c>
      <c r="C9" s="626"/>
      <c r="D9" s="626"/>
      <c r="E9" s="626"/>
      <c r="F9" s="626"/>
      <c r="G9" s="626"/>
      <c r="H9" s="626"/>
      <c r="I9" s="626"/>
      <c r="J9" s="626"/>
      <c r="K9" s="626"/>
      <c r="L9" s="626"/>
      <c r="M9" s="626"/>
      <c r="N9" s="626"/>
      <c r="O9" s="626"/>
      <c r="P9" s="626"/>
      <c r="Q9" s="627"/>
      <c r="R9" s="628">
        <v>563284</v>
      </c>
      <c r="S9" s="629"/>
      <c r="T9" s="629"/>
      <c r="U9" s="629"/>
      <c r="V9" s="629"/>
      <c r="W9" s="629"/>
      <c r="X9" s="629"/>
      <c r="Y9" s="630"/>
      <c r="Z9" s="655">
        <v>0.3</v>
      </c>
      <c r="AA9" s="655"/>
      <c r="AB9" s="655"/>
      <c r="AC9" s="655"/>
      <c r="AD9" s="656">
        <v>563284</v>
      </c>
      <c r="AE9" s="656"/>
      <c r="AF9" s="656"/>
      <c r="AG9" s="656"/>
      <c r="AH9" s="656"/>
      <c r="AI9" s="656"/>
      <c r="AJ9" s="656"/>
      <c r="AK9" s="656"/>
      <c r="AL9" s="631">
        <v>0.6</v>
      </c>
      <c r="AM9" s="632"/>
      <c r="AN9" s="632"/>
      <c r="AO9" s="657"/>
      <c r="AP9" s="625" t="s">
        <v>244</v>
      </c>
      <c r="AQ9" s="626"/>
      <c r="AR9" s="626"/>
      <c r="AS9" s="626"/>
      <c r="AT9" s="626"/>
      <c r="AU9" s="626"/>
      <c r="AV9" s="626"/>
      <c r="AW9" s="626"/>
      <c r="AX9" s="626"/>
      <c r="AY9" s="626"/>
      <c r="AZ9" s="626"/>
      <c r="BA9" s="626"/>
      <c r="BB9" s="626"/>
      <c r="BC9" s="626"/>
      <c r="BD9" s="626"/>
      <c r="BE9" s="626"/>
      <c r="BF9" s="627"/>
      <c r="BG9" s="628">
        <v>23435470</v>
      </c>
      <c r="BH9" s="629"/>
      <c r="BI9" s="629"/>
      <c r="BJ9" s="629"/>
      <c r="BK9" s="629"/>
      <c r="BL9" s="629"/>
      <c r="BM9" s="629"/>
      <c r="BN9" s="630"/>
      <c r="BO9" s="655">
        <v>36.6</v>
      </c>
      <c r="BP9" s="655"/>
      <c r="BQ9" s="655"/>
      <c r="BR9" s="655"/>
      <c r="BS9" s="656" t="s">
        <v>236</v>
      </c>
      <c r="BT9" s="656"/>
      <c r="BU9" s="656"/>
      <c r="BV9" s="656"/>
      <c r="BW9" s="656"/>
      <c r="BX9" s="656"/>
      <c r="BY9" s="656"/>
      <c r="BZ9" s="656"/>
      <c r="CA9" s="656"/>
      <c r="CB9" s="714"/>
      <c r="CD9" s="670" t="s">
        <v>245</v>
      </c>
      <c r="CE9" s="667"/>
      <c r="CF9" s="667"/>
      <c r="CG9" s="667"/>
      <c r="CH9" s="667"/>
      <c r="CI9" s="667"/>
      <c r="CJ9" s="667"/>
      <c r="CK9" s="667"/>
      <c r="CL9" s="667"/>
      <c r="CM9" s="667"/>
      <c r="CN9" s="667"/>
      <c r="CO9" s="667"/>
      <c r="CP9" s="667"/>
      <c r="CQ9" s="668"/>
      <c r="CR9" s="628">
        <v>18721126</v>
      </c>
      <c r="CS9" s="629"/>
      <c r="CT9" s="629"/>
      <c r="CU9" s="629"/>
      <c r="CV9" s="629"/>
      <c r="CW9" s="629"/>
      <c r="CX9" s="629"/>
      <c r="CY9" s="630"/>
      <c r="CZ9" s="655">
        <v>10.199999999999999</v>
      </c>
      <c r="DA9" s="655"/>
      <c r="DB9" s="655"/>
      <c r="DC9" s="655"/>
      <c r="DD9" s="634">
        <v>1105284</v>
      </c>
      <c r="DE9" s="629"/>
      <c r="DF9" s="629"/>
      <c r="DG9" s="629"/>
      <c r="DH9" s="629"/>
      <c r="DI9" s="629"/>
      <c r="DJ9" s="629"/>
      <c r="DK9" s="629"/>
      <c r="DL9" s="629"/>
      <c r="DM9" s="629"/>
      <c r="DN9" s="629"/>
      <c r="DO9" s="629"/>
      <c r="DP9" s="630"/>
      <c r="DQ9" s="634">
        <v>11877685</v>
      </c>
      <c r="DR9" s="629"/>
      <c r="DS9" s="629"/>
      <c r="DT9" s="629"/>
      <c r="DU9" s="629"/>
      <c r="DV9" s="629"/>
      <c r="DW9" s="629"/>
      <c r="DX9" s="629"/>
      <c r="DY9" s="629"/>
      <c r="DZ9" s="629"/>
      <c r="EA9" s="629"/>
      <c r="EB9" s="629"/>
      <c r="EC9" s="669"/>
    </row>
    <row r="10" spans="2:143" ht="11.25" customHeight="1" x14ac:dyDescent="0.15">
      <c r="B10" s="625" t="s">
        <v>246</v>
      </c>
      <c r="C10" s="626"/>
      <c r="D10" s="626"/>
      <c r="E10" s="626"/>
      <c r="F10" s="626"/>
      <c r="G10" s="626"/>
      <c r="H10" s="626"/>
      <c r="I10" s="626"/>
      <c r="J10" s="626"/>
      <c r="K10" s="626"/>
      <c r="L10" s="626"/>
      <c r="M10" s="626"/>
      <c r="N10" s="626"/>
      <c r="O10" s="626"/>
      <c r="P10" s="626"/>
      <c r="Q10" s="627"/>
      <c r="R10" s="628" t="s">
        <v>236</v>
      </c>
      <c r="S10" s="629"/>
      <c r="T10" s="629"/>
      <c r="U10" s="629"/>
      <c r="V10" s="629"/>
      <c r="W10" s="629"/>
      <c r="X10" s="629"/>
      <c r="Y10" s="630"/>
      <c r="Z10" s="655" t="s">
        <v>236</v>
      </c>
      <c r="AA10" s="655"/>
      <c r="AB10" s="655"/>
      <c r="AC10" s="655"/>
      <c r="AD10" s="656" t="s">
        <v>129</v>
      </c>
      <c r="AE10" s="656"/>
      <c r="AF10" s="656"/>
      <c r="AG10" s="656"/>
      <c r="AH10" s="656"/>
      <c r="AI10" s="656"/>
      <c r="AJ10" s="656"/>
      <c r="AK10" s="656"/>
      <c r="AL10" s="631" t="s">
        <v>129</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2071107</v>
      </c>
      <c r="BH10" s="629"/>
      <c r="BI10" s="629"/>
      <c r="BJ10" s="629"/>
      <c r="BK10" s="629"/>
      <c r="BL10" s="629"/>
      <c r="BM10" s="629"/>
      <c r="BN10" s="630"/>
      <c r="BO10" s="655">
        <v>3.2</v>
      </c>
      <c r="BP10" s="655"/>
      <c r="BQ10" s="655"/>
      <c r="BR10" s="655"/>
      <c r="BS10" s="656">
        <v>342812</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v>203812</v>
      </c>
      <c r="CS10" s="629"/>
      <c r="CT10" s="629"/>
      <c r="CU10" s="629"/>
      <c r="CV10" s="629"/>
      <c r="CW10" s="629"/>
      <c r="CX10" s="629"/>
      <c r="CY10" s="630"/>
      <c r="CZ10" s="655">
        <v>0.1</v>
      </c>
      <c r="DA10" s="655"/>
      <c r="DB10" s="655"/>
      <c r="DC10" s="655"/>
      <c r="DD10" s="634">
        <v>4904</v>
      </c>
      <c r="DE10" s="629"/>
      <c r="DF10" s="629"/>
      <c r="DG10" s="629"/>
      <c r="DH10" s="629"/>
      <c r="DI10" s="629"/>
      <c r="DJ10" s="629"/>
      <c r="DK10" s="629"/>
      <c r="DL10" s="629"/>
      <c r="DM10" s="629"/>
      <c r="DN10" s="629"/>
      <c r="DO10" s="629"/>
      <c r="DP10" s="630"/>
      <c r="DQ10" s="634">
        <v>23812</v>
      </c>
      <c r="DR10" s="629"/>
      <c r="DS10" s="629"/>
      <c r="DT10" s="629"/>
      <c r="DU10" s="629"/>
      <c r="DV10" s="629"/>
      <c r="DW10" s="629"/>
      <c r="DX10" s="629"/>
      <c r="DY10" s="629"/>
      <c r="DZ10" s="629"/>
      <c r="EA10" s="629"/>
      <c r="EB10" s="629"/>
      <c r="EC10" s="669"/>
    </row>
    <row r="11" spans="2:143" ht="11.25" customHeight="1" x14ac:dyDescent="0.15">
      <c r="B11" s="625" t="s">
        <v>249</v>
      </c>
      <c r="C11" s="626"/>
      <c r="D11" s="626"/>
      <c r="E11" s="626"/>
      <c r="F11" s="626"/>
      <c r="G11" s="626"/>
      <c r="H11" s="626"/>
      <c r="I11" s="626"/>
      <c r="J11" s="626"/>
      <c r="K11" s="626"/>
      <c r="L11" s="626"/>
      <c r="M11" s="626"/>
      <c r="N11" s="626"/>
      <c r="O11" s="626"/>
      <c r="P11" s="626"/>
      <c r="Q11" s="627"/>
      <c r="R11" s="628">
        <v>10443603</v>
      </c>
      <c r="S11" s="629"/>
      <c r="T11" s="629"/>
      <c r="U11" s="629"/>
      <c r="V11" s="629"/>
      <c r="W11" s="629"/>
      <c r="X11" s="629"/>
      <c r="Y11" s="630"/>
      <c r="Z11" s="631">
        <v>5.6</v>
      </c>
      <c r="AA11" s="632"/>
      <c r="AB11" s="632"/>
      <c r="AC11" s="633"/>
      <c r="AD11" s="634">
        <v>10443603</v>
      </c>
      <c r="AE11" s="629"/>
      <c r="AF11" s="629"/>
      <c r="AG11" s="629"/>
      <c r="AH11" s="629"/>
      <c r="AI11" s="629"/>
      <c r="AJ11" s="629"/>
      <c r="AK11" s="630"/>
      <c r="AL11" s="631">
        <v>10.8</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4901261</v>
      </c>
      <c r="BH11" s="629"/>
      <c r="BI11" s="629"/>
      <c r="BJ11" s="629"/>
      <c r="BK11" s="629"/>
      <c r="BL11" s="629"/>
      <c r="BM11" s="629"/>
      <c r="BN11" s="630"/>
      <c r="BO11" s="655">
        <v>7.7</v>
      </c>
      <c r="BP11" s="655"/>
      <c r="BQ11" s="655"/>
      <c r="BR11" s="655"/>
      <c r="BS11" s="656">
        <v>1389349</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2165248</v>
      </c>
      <c r="CS11" s="629"/>
      <c r="CT11" s="629"/>
      <c r="CU11" s="629"/>
      <c r="CV11" s="629"/>
      <c r="CW11" s="629"/>
      <c r="CX11" s="629"/>
      <c r="CY11" s="630"/>
      <c r="CZ11" s="655">
        <v>1.2</v>
      </c>
      <c r="DA11" s="655"/>
      <c r="DB11" s="655"/>
      <c r="DC11" s="655"/>
      <c r="DD11" s="634">
        <v>1470218</v>
      </c>
      <c r="DE11" s="629"/>
      <c r="DF11" s="629"/>
      <c r="DG11" s="629"/>
      <c r="DH11" s="629"/>
      <c r="DI11" s="629"/>
      <c r="DJ11" s="629"/>
      <c r="DK11" s="629"/>
      <c r="DL11" s="629"/>
      <c r="DM11" s="629"/>
      <c r="DN11" s="629"/>
      <c r="DO11" s="629"/>
      <c r="DP11" s="630"/>
      <c r="DQ11" s="634">
        <v>1120007</v>
      </c>
      <c r="DR11" s="629"/>
      <c r="DS11" s="629"/>
      <c r="DT11" s="629"/>
      <c r="DU11" s="629"/>
      <c r="DV11" s="629"/>
      <c r="DW11" s="629"/>
      <c r="DX11" s="629"/>
      <c r="DY11" s="629"/>
      <c r="DZ11" s="629"/>
      <c r="EA11" s="629"/>
      <c r="EB11" s="629"/>
      <c r="EC11" s="669"/>
    </row>
    <row r="12" spans="2:143" ht="11.25" customHeight="1" x14ac:dyDescent="0.15">
      <c r="B12" s="625" t="s">
        <v>252</v>
      </c>
      <c r="C12" s="626"/>
      <c r="D12" s="626"/>
      <c r="E12" s="626"/>
      <c r="F12" s="626"/>
      <c r="G12" s="626"/>
      <c r="H12" s="626"/>
      <c r="I12" s="626"/>
      <c r="J12" s="626"/>
      <c r="K12" s="626"/>
      <c r="L12" s="626"/>
      <c r="M12" s="626"/>
      <c r="N12" s="626"/>
      <c r="O12" s="626"/>
      <c r="P12" s="626"/>
      <c r="Q12" s="627"/>
      <c r="R12" s="628">
        <v>24228</v>
      </c>
      <c r="S12" s="629"/>
      <c r="T12" s="629"/>
      <c r="U12" s="629"/>
      <c r="V12" s="629"/>
      <c r="W12" s="629"/>
      <c r="X12" s="629"/>
      <c r="Y12" s="630"/>
      <c r="Z12" s="655">
        <v>0</v>
      </c>
      <c r="AA12" s="655"/>
      <c r="AB12" s="655"/>
      <c r="AC12" s="655"/>
      <c r="AD12" s="656">
        <v>24228</v>
      </c>
      <c r="AE12" s="656"/>
      <c r="AF12" s="656"/>
      <c r="AG12" s="656"/>
      <c r="AH12" s="656"/>
      <c r="AI12" s="656"/>
      <c r="AJ12" s="656"/>
      <c r="AK12" s="656"/>
      <c r="AL12" s="631">
        <v>0</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26393125</v>
      </c>
      <c r="BH12" s="629"/>
      <c r="BI12" s="629"/>
      <c r="BJ12" s="629"/>
      <c r="BK12" s="629"/>
      <c r="BL12" s="629"/>
      <c r="BM12" s="629"/>
      <c r="BN12" s="630"/>
      <c r="BO12" s="655">
        <v>41.2</v>
      </c>
      <c r="BP12" s="655"/>
      <c r="BQ12" s="655"/>
      <c r="BR12" s="655"/>
      <c r="BS12" s="656" t="s">
        <v>236</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4000062</v>
      </c>
      <c r="CS12" s="629"/>
      <c r="CT12" s="629"/>
      <c r="CU12" s="629"/>
      <c r="CV12" s="629"/>
      <c r="CW12" s="629"/>
      <c r="CX12" s="629"/>
      <c r="CY12" s="630"/>
      <c r="CZ12" s="655">
        <v>2.2000000000000002</v>
      </c>
      <c r="DA12" s="655"/>
      <c r="DB12" s="655"/>
      <c r="DC12" s="655"/>
      <c r="DD12" s="634">
        <v>1483496</v>
      </c>
      <c r="DE12" s="629"/>
      <c r="DF12" s="629"/>
      <c r="DG12" s="629"/>
      <c r="DH12" s="629"/>
      <c r="DI12" s="629"/>
      <c r="DJ12" s="629"/>
      <c r="DK12" s="629"/>
      <c r="DL12" s="629"/>
      <c r="DM12" s="629"/>
      <c r="DN12" s="629"/>
      <c r="DO12" s="629"/>
      <c r="DP12" s="630"/>
      <c r="DQ12" s="634">
        <v>1878562</v>
      </c>
      <c r="DR12" s="629"/>
      <c r="DS12" s="629"/>
      <c r="DT12" s="629"/>
      <c r="DU12" s="629"/>
      <c r="DV12" s="629"/>
      <c r="DW12" s="629"/>
      <c r="DX12" s="629"/>
      <c r="DY12" s="629"/>
      <c r="DZ12" s="629"/>
      <c r="EA12" s="629"/>
      <c r="EB12" s="629"/>
      <c r="EC12" s="669"/>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236</v>
      </c>
      <c r="S13" s="629"/>
      <c r="T13" s="629"/>
      <c r="U13" s="629"/>
      <c r="V13" s="629"/>
      <c r="W13" s="629"/>
      <c r="X13" s="629"/>
      <c r="Y13" s="630"/>
      <c r="Z13" s="655" t="s">
        <v>236</v>
      </c>
      <c r="AA13" s="655"/>
      <c r="AB13" s="655"/>
      <c r="AC13" s="655"/>
      <c r="AD13" s="656" t="s">
        <v>236</v>
      </c>
      <c r="AE13" s="656"/>
      <c r="AF13" s="656"/>
      <c r="AG13" s="656"/>
      <c r="AH13" s="656"/>
      <c r="AI13" s="656"/>
      <c r="AJ13" s="656"/>
      <c r="AK13" s="656"/>
      <c r="AL13" s="631" t="s">
        <v>236</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26134456</v>
      </c>
      <c r="BH13" s="629"/>
      <c r="BI13" s="629"/>
      <c r="BJ13" s="629"/>
      <c r="BK13" s="629"/>
      <c r="BL13" s="629"/>
      <c r="BM13" s="629"/>
      <c r="BN13" s="630"/>
      <c r="BO13" s="655">
        <v>40.799999999999997</v>
      </c>
      <c r="BP13" s="655"/>
      <c r="BQ13" s="655"/>
      <c r="BR13" s="655"/>
      <c r="BS13" s="656" t="s">
        <v>236</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13971592</v>
      </c>
      <c r="CS13" s="629"/>
      <c r="CT13" s="629"/>
      <c r="CU13" s="629"/>
      <c r="CV13" s="629"/>
      <c r="CW13" s="629"/>
      <c r="CX13" s="629"/>
      <c r="CY13" s="630"/>
      <c r="CZ13" s="655">
        <v>7.6</v>
      </c>
      <c r="DA13" s="655"/>
      <c r="DB13" s="655"/>
      <c r="DC13" s="655"/>
      <c r="DD13" s="634">
        <v>6101155</v>
      </c>
      <c r="DE13" s="629"/>
      <c r="DF13" s="629"/>
      <c r="DG13" s="629"/>
      <c r="DH13" s="629"/>
      <c r="DI13" s="629"/>
      <c r="DJ13" s="629"/>
      <c r="DK13" s="629"/>
      <c r="DL13" s="629"/>
      <c r="DM13" s="629"/>
      <c r="DN13" s="629"/>
      <c r="DO13" s="629"/>
      <c r="DP13" s="630"/>
      <c r="DQ13" s="634">
        <v>7619798</v>
      </c>
      <c r="DR13" s="629"/>
      <c r="DS13" s="629"/>
      <c r="DT13" s="629"/>
      <c r="DU13" s="629"/>
      <c r="DV13" s="629"/>
      <c r="DW13" s="629"/>
      <c r="DX13" s="629"/>
      <c r="DY13" s="629"/>
      <c r="DZ13" s="629"/>
      <c r="EA13" s="629"/>
      <c r="EB13" s="629"/>
      <c r="EC13" s="669"/>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236</v>
      </c>
      <c r="S14" s="629"/>
      <c r="T14" s="629"/>
      <c r="U14" s="629"/>
      <c r="V14" s="629"/>
      <c r="W14" s="629"/>
      <c r="X14" s="629"/>
      <c r="Y14" s="630"/>
      <c r="Z14" s="655" t="s">
        <v>236</v>
      </c>
      <c r="AA14" s="655"/>
      <c r="AB14" s="655"/>
      <c r="AC14" s="655"/>
      <c r="AD14" s="656" t="s">
        <v>236</v>
      </c>
      <c r="AE14" s="656"/>
      <c r="AF14" s="656"/>
      <c r="AG14" s="656"/>
      <c r="AH14" s="656"/>
      <c r="AI14" s="656"/>
      <c r="AJ14" s="656"/>
      <c r="AK14" s="656"/>
      <c r="AL14" s="631" t="s">
        <v>236</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1272972</v>
      </c>
      <c r="BH14" s="629"/>
      <c r="BI14" s="629"/>
      <c r="BJ14" s="629"/>
      <c r="BK14" s="629"/>
      <c r="BL14" s="629"/>
      <c r="BM14" s="629"/>
      <c r="BN14" s="630"/>
      <c r="BO14" s="655">
        <v>2</v>
      </c>
      <c r="BP14" s="655"/>
      <c r="BQ14" s="655"/>
      <c r="BR14" s="655"/>
      <c r="BS14" s="656" t="s">
        <v>236</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5105478</v>
      </c>
      <c r="CS14" s="629"/>
      <c r="CT14" s="629"/>
      <c r="CU14" s="629"/>
      <c r="CV14" s="629"/>
      <c r="CW14" s="629"/>
      <c r="CX14" s="629"/>
      <c r="CY14" s="630"/>
      <c r="CZ14" s="655">
        <v>2.8</v>
      </c>
      <c r="DA14" s="655"/>
      <c r="DB14" s="655"/>
      <c r="DC14" s="655"/>
      <c r="DD14" s="634">
        <v>415773</v>
      </c>
      <c r="DE14" s="629"/>
      <c r="DF14" s="629"/>
      <c r="DG14" s="629"/>
      <c r="DH14" s="629"/>
      <c r="DI14" s="629"/>
      <c r="DJ14" s="629"/>
      <c r="DK14" s="629"/>
      <c r="DL14" s="629"/>
      <c r="DM14" s="629"/>
      <c r="DN14" s="629"/>
      <c r="DO14" s="629"/>
      <c r="DP14" s="630"/>
      <c r="DQ14" s="634">
        <v>4205794</v>
      </c>
      <c r="DR14" s="629"/>
      <c r="DS14" s="629"/>
      <c r="DT14" s="629"/>
      <c r="DU14" s="629"/>
      <c r="DV14" s="629"/>
      <c r="DW14" s="629"/>
      <c r="DX14" s="629"/>
      <c r="DY14" s="629"/>
      <c r="DZ14" s="629"/>
      <c r="EA14" s="629"/>
      <c r="EB14" s="629"/>
      <c r="EC14" s="669"/>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236</v>
      </c>
      <c r="S15" s="629"/>
      <c r="T15" s="629"/>
      <c r="U15" s="629"/>
      <c r="V15" s="629"/>
      <c r="W15" s="629"/>
      <c r="X15" s="629"/>
      <c r="Y15" s="630"/>
      <c r="Z15" s="655" t="s">
        <v>236</v>
      </c>
      <c r="AA15" s="655"/>
      <c r="AB15" s="655"/>
      <c r="AC15" s="655"/>
      <c r="AD15" s="656" t="s">
        <v>236</v>
      </c>
      <c r="AE15" s="656"/>
      <c r="AF15" s="656"/>
      <c r="AG15" s="656"/>
      <c r="AH15" s="656"/>
      <c r="AI15" s="656"/>
      <c r="AJ15" s="656"/>
      <c r="AK15" s="656"/>
      <c r="AL15" s="631" t="s">
        <v>236</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2783825</v>
      </c>
      <c r="BH15" s="629"/>
      <c r="BI15" s="629"/>
      <c r="BJ15" s="629"/>
      <c r="BK15" s="629"/>
      <c r="BL15" s="629"/>
      <c r="BM15" s="629"/>
      <c r="BN15" s="630"/>
      <c r="BO15" s="655">
        <v>4.3</v>
      </c>
      <c r="BP15" s="655"/>
      <c r="BQ15" s="655"/>
      <c r="BR15" s="655"/>
      <c r="BS15" s="656" t="s">
        <v>129</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20758739</v>
      </c>
      <c r="CS15" s="629"/>
      <c r="CT15" s="629"/>
      <c r="CU15" s="629"/>
      <c r="CV15" s="629"/>
      <c r="CW15" s="629"/>
      <c r="CX15" s="629"/>
      <c r="CY15" s="630"/>
      <c r="CZ15" s="655">
        <v>11.4</v>
      </c>
      <c r="DA15" s="655"/>
      <c r="DB15" s="655"/>
      <c r="DC15" s="655"/>
      <c r="DD15" s="634">
        <v>7996182</v>
      </c>
      <c r="DE15" s="629"/>
      <c r="DF15" s="629"/>
      <c r="DG15" s="629"/>
      <c r="DH15" s="629"/>
      <c r="DI15" s="629"/>
      <c r="DJ15" s="629"/>
      <c r="DK15" s="629"/>
      <c r="DL15" s="629"/>
      <c r="DM15" s="629"/>
      <c r="DN15" s="629"/>
      <c r="DO15" s="629"/>
      <c r="DP15" s="630"/>
      <c r="DQ15" s="634">
        <v>12810736</v>
      </c>
      <c r="DR15" s="629"/>
      <c r="DS15" s="629"/>
      <c r="DT15" s="629"/>
      <c r="DU15" s="629"/>
      <c r="DV15" s="629"/>
      <c r="DW15" s="629"/>
      <c r="DX15" s="629"/>
      <c r="DY15" s="629"/>
      <c r="DZ15" s="629"/>
      <c r="EA15" s="629"/>
      <c r="EB15" s="629"/>
      <c r="EC15" s="669"/>
    </row>
    <row r="16" spans="2:143" ht="11.25" customHeight="1" x14ac:dyDescent="0.15">
      <c r="B16" s="625" t="s">
        <v>264</v>
      </c>
      <c r="C16" s="626"/>
      <c r="D16" s="626"/>
      <c r="E16" s="626"/>
      <c r="F16" s="626"/>
      <c r="G16" s="626"/>
      <c r="H16" s="626"/>
      <c r="I16" s="626"/>
      <c r="J16" s="626"/>
      <c r="K16" s="626"/>
      <c r="L16" s="626"/>
      <c r="M16" s="626"/>
      <c r="N16" s="626"/>
      <c r="O16" s="626"/>
      <c r="P16" s="626"/>
      <c r="Q16" s="627"/>
      <c r="R16" s="628">
        <v>80074</v>
      </c>
      <c r="S16" s="629"/>
      <c r="T16" s="629"/>
      <c r="U16" s="629"/>
      <c r="V16" s="629"/>
      <c r="W16" s="629"/>
      <c r="X16" s="629"/>
      <c r="Y16" s="630"/>
      <c r="Z16" s="655">
        <v>0</v>
      </c>
      <c r="AA16" s="655"/>
      <c r="AB16" s="655"/>
      <c r="AC16" s="655"/>
      <c r="AD16" s="656">
        <v>80074</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236</v>
      </c>
      <c r="BH16" s="629"/>
      <c r="BI16" s="629"/>
      <c r="BJ16" s="629"/>
      <c r="BK16" s="629"/>
      <c r="BL16" s="629"/>
      <c r="BM16" s="629"/>
      <c r="BN16" s="630"/>
      <c r="BO16" s="655" t="s">
        <v>129</v>
      </c>
      <c r="BP16" s="655"/>
      <c r="BQ16" s="655"/>
      <c r="BR16" s="655"/>
      <c r="BS16" s="656" t="s">
        <v>236</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v>10659</v>
      </c>
      <c r="CS16" s="629"/>
      <c r="CT16" s="629"/>
      <c r="CU16" s="629"/>
      <c r="CV16" s="629"/>
      <c r="CW16" s="629"/>
      <c r="CX16" s="629"/>
      <c r="CY16" s="630"/>
      <c r="CZ16" s="655">
        <v>0</v>
      </c>
      <c r="DA16" s="655"/>
      <c r="DB16" s="655"/>
      <c r="DC16" s="655"/>
      <c r="DD16" s="634" t="s">
        <v>236</v>
      </c>
      <c r="DE16" s="629"/>
      <c r="DF16" s="629"/>
      <c r="DG16" s="629"/>
      <c r="DH16" s="629"/>
      <c r="DI16" s="629"/>
      <c r="DJ16" s="629"/>
      <c r="DK16" s="629"/>
      <c r="DL16" s="629"/>
      <c r="DM16" s="629"/>
      <c r="DN16" s="629"/>
      <c r="DO16" s="629"/>
      <c r="DP16" s="630"/>
      <c r="DQ16" s="634">
        <v>4223</v>
      </c>
      <c r="DR16" s="629"/>
      <c r="DS16" s="629"/>
      <c r="DT16" s="629"/>
      <c r="DU16" s="629"/>
      <c r="DV16" s="629"/>
      <c r="DW16" s="629"/>
      <c r="DX16" s="629"/>
      <c r="DY16" s="629"/>
      <c r="DZ16" s="629"/>
      <c r="EA16" s="629"/>
      <c r="EB16" s="629"/>
      <c r="EC16" s="669"/>
    </row>
    <row r="17" spans="2:133" ht="11.25" customHeight="1" x14ac:dyDescent="0.15">
      <c r="B17" s="625" t="s">
        <v>267</v>
      </c>
      <c r="C17" s="626"/>
      <c r="D17" s="626"/>
      <c r="E17" s="626"/>
      <c r="F17" s="626"/>
      <c r="G17" s="626"/>
      <c r="H17" s="626"/>
      <c r="I17" s="626"/>
      <c r="J17" s="626"/>
      <c r="K17" s="626"/>
      <c r="L17" s="626"/>
      <c r="M17" s="626"/>
      <c r="N17" s="626"/>
      <c r="O17" s="626"/>
      <c r="P17" s="626"/>
      <c r="Q17" s="627"/>
      <c r="R17" s="628">
        <v>1248178</v>
      </c>
      <c r="S17" s="629"/>
      <c r="T17" s="629"/>
      <c r="U17" s="629"/>
      <c r="V17" s="629"/>
      <c r="W17" s="629"/>
      <c r="X17" s="629"/>
      <c r="Y17" s="630"/>
      <c r="Z17" s="655">
        <v>0.7</v>
      </c>
      <c r="AA17" s="655"/>
      <c r="AB17" s="655"/>
      <c r="AC17" s="655"/>
      <c r="AD17" s="656">
        <v>1248178</v>
      </c>
      <c r="AE17" s="656"/>
      <c r="AF17" s="656"/>
      <c r="AG17" s="656"/>
      <c r="AH17" s="656"/>
      <c r="AI17" s="656"/>
      <c r="AJ17" s="656"/>
      <c r="AK17" s="656"/>
      <c r="AL17" s="631">
        <v>1.3</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236</v>
      </c>
      <c r="BH17" s="629"/>
      <c r="BI17" s="629"/>
      <c r="BJ17" s="629"/>
      <c r="BK17" s="629"/>
      <c r="BL17" s="629"/>
      <c r="BM17" s="629"/>
      <c r="BN17" s="630"/>
      <c r="BO17" s="655" t="s">
        <v>129</v>
      </c>
      <c r="BP17" s="655"/>
      <c r="BQ17" s="655"/>
      <c r="BR17" s="655"/>
      <c r="BS17" s="656" t="s">
        <v>236</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17428977</v>
      </c>
      <c r="CS17" s="629"/>
      <c r="CT17" s="629"/>
      <c r="CU17" s="629"/>
      <c r="CV17" s="629"/>
      <c r="CW17" s="629"/>
      <c r="CX17" s="629"/>
      <c r="CY17" s="630"/>
      <c r="CZ17" s="655">
        <v>9.5</v>
      </c>
      <c r="DA17" s="655"/>
      <c r="DB17" s="655"/>
      <c r="DC17" s="655"/>
      <c r="DD17" s="634" t="s">
        <v>236</v>
      </c>
      <c r="DE17" s="629"/>
      <c r="DF17" s="629"/>
      <c r="DG17" s="629"/>
      <c r="DH17" s="629"/>
      <c r="DI17" s="629"/>
      <c r="DJ17" s="629"/>
      <c r="DK17" s="629"/>
      <c r="DL17" s="629"/>
      <c r="DM17" s="629"/>
      <c r="DN17" s="629"/>
      <c r="DO17" s="629"/>
      <c r="DP17" s="630"/>
      <c r="DQ17" s="634">
        <v>17343861</v>
      </c>
      <c r="DR17" s="629"/>
      <c r="DS17" s="629"/>
      <c r="DT17" s="629"/>
      <c r="DU17" s="629"/>
      <c r="DV17" s="629"/>
      <c r="DW17" s="629"/>
      <c r="DX17" s="629"/>
      <c r="DY17" s="629"/>
      <c r="DZ17" s="629"/>
      <c r="EA17" s="629"/>
      <c r="EB17" s="629"/>
      <c r="EC17" s="669"/>
    </row>
    <row r="18" spans="2:133" ht="11.25" customHeight="1" x14ac:dyDescent="0.15">
      <c r="B18" s="625" t="s">
        <v>270</v>
      </c>
      <c r="C18" s="626"/>
      <c r="D18" s="626"/>
      <c r="E18" s="626"/>
      <c r="F18" s="626"/>
      <c r="G18" s="626"/>
      <c r="H18" s="626"/>
      <c r="I18" s="626"/>
      <c r="J18" s="626"/>
      <c r="K18" s="626"/>
      <c r="L18" s="626"/>
      <c r="M18" s="626"/>
      <c r="N18" s="626"/>
      <c r="O18" s="626"/>
      <c r="P18" s="626"/>
      <c r="Q18" s="627"/>
      <c r="R18" s="628">
        <v>1115459</v>
      </c>
      <c r="S18" s="629"/>
      <c r="T18" s="629"/>
      <c r="U18" s="629"/>
      <c r="V18" s="629"/>
      <c r="W18" s="629"/>
      <c r="X18" s="629"/>
      <c r="Y18" s="630"/>
      <c r="Z18" s="655">
        <v>0.6</v>
      </c>
      <c r="AA18" s="655"/>
      <c r="AB18" s="655"/>
      <c r="AC18" s="655"/>
      <c r="AD18" s="656">
        <v>1115459</v>
      </c>
      <c r="AE18" s="656"/>
      <c r="AF18" s="656"/>
      <c r="AG18" s="656"/>
      <c r="AH18" s="656"/>
      <c r="AI18" s="656"/>
      <c r="AJ18" s="656"/>
      <c r="AK18" s="656"/>
      <c r="AL18" s="631">
        <v>1.2000000476837158</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236</v>
      </c>
      <c r="BH18" s="629"/>
      <c r="BI18" s="629"/>
      <c r="BJ18" s="629"/>
      <c r="BK18" s="629"/>
      <c r="BL18" s="629"/>
      <c r="BM18" s="629"/>
      <c r="BN18" s="630"/>
      <c r="BO18" s="655" t="s">
        <v>236</v>
      </c>
      <c r="BP18" s="655"/>
      <c r="BQ18" s="655"/>
      <c r="BR18" s="655"/>
      <c r="BS18" s="656" t="s">
        <v>236</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236</v>
      </c>
      <c r="CS18" s="629"/>
      <c r="CT18" s="629"/>
      <c r="CU18" s="629"/>
      <c r="CV18" s="629"/>
      <c r="CW18" s="629"/>
      <c r="CX18" s="629"/>
      <c r="CY18" s="630"/>
      <c r="CZ18" s="655" t="s">
        <v>236</v>
      </c>
      <c r="DA18" s="655"/>
      <c r="DB18" s="655"/>
      <c r="DC18" s="655"/>
      <c r="DD18" s="634" t="s">
        <v>236</v>
      </c>
      <c r="DE18" s="629"/>
      <c r="DF18" s="629"/>
      <c r="DG18" s="629"/>
      <c r="DH18" s="629"/>
      <c r="DI18" s="629"/>
      <c r="DJ18" s="629"/>
      <c r="DK18" s="629"/>
      <c r="DL18" s="629"/>
      <c r="DM18" s="629"/>
      <c r="DN18" s="629"/>
      <c r="DO18" s="629"/>
      <c r="DP18" s="630"/>
      <c r="DQ18" s="634" t="s">
        <v>236</v>
      </c>
      <c r="DR18" s="629"/>
      <c r="DS18" s="629"/>
      <c r="DT18" s="629"/>
      <c r="DU18" s="629"/>
      <c r="DV18" s="629"/>
      <c r="DW18" s="629"/>
      <c r="DX18" s="629"/>
      <c r="DY18" s="629"/>
      <c r="DZ18" s="629"/>
      <c r="EA18" s="629"/>
      <c r="EB18" s="629"/>
      <c r="EC18" s="669"/>
    </row>
    <row r="19" spans="2:133" ht="11.25" customHeight="1" x14ac:dyDescent="0.15">
      <c r="B19" s="625" t="s">
        <v>273</v>
      </c>
      <c r="C19" s="626"/>
      <c r="D19" s="626"/>
      <c r="E19" s="626"/>
      <c r="F19" s="626"/>
      <c r="G19" s="626"/>
      <c r="H19" s="626"/>
      <c r="I19" s="626"/>
      <c r="J19" s="626"/>
      <c r="K19" s="626"/>
      <c r="L19" s="626"/>
      <c r="M19" s="626"/>
      <c r="N19" s="626"/>
      <c r="O19" s="626"/>
      <c r="P19" s="626"/>
      <c r="Q19" s="627"/>
      <c r="R19" s="628">
        <v>358644</v>
      </c>
      <c r="S19" s="629"/>
      <c r="T19" s="629"/>
      <c r="U19" s="629"/>
      <c r="V19" s="629"/>
      <c r="W19" s="629"/>
      <c r="X19" s="629"/>
      <c r="Y19" s="630"/>
      <c r="Z19" s="655">
        <v>0.2</v>
      </c>
      <c r="AA19" s="655"/>
      <c r="AB19" s="655"/>
      <c r="AC19" s="655"/>
      <c r="AD19" s="656">
        <v>358644</v>
      </c>
      <c r="AE19" s="656"/>
      <c r="AF19" s="656"/>
      <c r="AG19" s="656"/>
      <c r="AH19" s="656"/>
      <c r="AI19" s="656"/>
      <c r="AJ19" s="656"/>
      <c r="AK19" s="656"/>
      <c r="AL19" s="631">
        <v>0.4</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2440020</v>
      </c>
      <c r="BH19" s="629"/>
      <c r="BI19" s="629"/>
      <c r="BJ19" s="629"/>
      <c r="BK19" s="629"/>
      <c r="BL19" s="629"/>
      <c r="BM19" s="629"/>
      <c r="BN19" s="630"/>
      <c r="BO19" s="655">
        <v>3.8</v>
      </c>
      <c r="BP19" s="655"/>
      <c r="BQ19" s="655"/>
      <c r="BR19" s="655"/>
      <c r="BS19" s="656" t="s">
        <v>236</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236</v>
      </c>
      <c r="DA19" s="655"/>
      <c r="DB19" s="655"/>
      <c r="DC19" s="655"/>
      <c r="DD19" s="634" t="s">
        <v>236</v>
      </c>
      <c r="DE19" s="629"/>
      <c r="DF19" s="629"/>
      <c r="DG19" s="629"/>
      <c r="DH19" s="629"/>
      <c r="DI19" s="629"/>
      <c r="DJ19" s="629"/>
      <c r="DK19" s="629"/>
      <c r="DL19" s="629"/>
      <c r="DM19" s="629"/>
      <c r="DN19" s="629"/>
      <c r="DO19" s="629"/>
      <c r="DP19" s="630"/>
      <c r="DQ19" s="634" t="s">
        <v>236</v>
      </c>
      <c r="DR19" s="629"/>
      <c r="DS19" s="629"/>
      <c r="DT19" s="629"/>
      <c r="DU19" s="629"/>
      <c r="DV19" s="629"/>
      <c r="DW19" s="629"/>
      <c r="DX19" s="629"/>
      <c r="DY19" s="629"/>
      <c r="DZ19" s="629"/>
      <c r="EA19" s="629"/>
      <c r="EB19" s="629"/>
      <c r="EC19" s="669"/>
    </row>
    <row r="20" spans="2:133" ht="11.25" customHeight="1" x14ac:dyDescent="0.15">
      <c r="B20" s="625" t="s">
        <v>276</v>
      </c>
      <c r="C20" s="626"/>
      <c r="D20" s="626"/>
      <c r="E20" s="626"/>
      <c r="F20" s="626"/>
      <c r="G20" s="626"/>
      <c r="H20" s="626"/>
      <c r="I20" s="626"/>
      <c r="J20" s="626"/>
      <c r="K20" s="626"/>
      <c r="L20" s="626"/>
      <c r="M20" s="626"/>
      <c r="N20" s="626"/>
      <c r="O20" s="626"/>
      <c r="P20" s="626"/>
      <c r="Q20" s="627"/>
      <c r="R20" s="628">
        <v>29110</v>
      </c>
      <c r="S20" s="629"/>
      <c r="T20" s="629"/>
      <c r="U20" s="629"/>
      <c r="V20" s="629"/>
      <c r="W20" s="629"/>
      <c r="X20" s="629"/>
      <c r="Y20" s="630"/>
      <c r="Z20" s="655">
        <v>0</v>
      </c>
      <c r="AA20" s="655"/>
      <c r="AB20" s="655"/>
      <c r="AC20" s="655"/>
      <c r="AD20" s="656">
        <v>29110</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2440020</v>
      </c>
      <c r="BH20" s="629"/>
      <c r="BI20" s="629"/>
      <c r="BJ20" s="629"/>
      <c r="BK20" s="629"/>
      <c r="BL20" s="629"/>
      <c r="BM20" s="629"/>
      <c r="BN20" s="630"/>
      <c r="BO20" s="655">
        <v>3.8</v>
      </c>
      <c r="BP20" s="655"/>
      <c r="BQ20" s="655"/>
      <c r="BR20" s="655"/>
      <c r="BS20" s="656" t="s">
        <v>236</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182753513</v>
      </c>
      <c r="CS20" s="629"/>
      <c r="CT20" s="629"/>
      <c r="CU20" s="629"/>
      <c r="CV20" s="629"/>
      <c r="CW20" s="629"/>
      <c r="CX20" s="629"/>
      <c r="CY20" s="630"/>
      <c r="CZ20" s="655">
        <v>100</v>
      </c>
      <c r="DA20" s="655"/>
      <c r="DB20" s="655"/>
      <c r="DC20" s="655"/>
      <c r="DD20" s="634">
        <v>21977934</v>
      </c>
      <c r="DE20" s="629"/>
      <c r="DF20" s="629"/>
      <c r="DG20" s="629"/>
      <c r="DH20" s="629"/>
      <c r="DI20" s="629"/>
      <c r="DJ20" s="629"/>
      <c r="DK20" s="629"/>
      <c r="DL20" s="629"/>
      <c r="DM20" s="629"/>
      <c r="DN20" s="629"/>
      <c r="DO20" s="629"/>
      <c r="DP20" s="630"/>
      <c r="DQ20" s="634">
        <v>107008235</v>
      </c>
      <c r="DR20" s="629"/>
      <c r="DS20" s="629"/>
      <c r="DT20" s="629"/>
      <c r="DU20" s="629"/>
      <c r="DV20" s="629"/>
      <c r="DW20" s="629"/>
      <c r="DX20" s="629"/>
      <c r="DY20" s="629"/>
      <c r="DZ20" s="629"/>
      <c r="EA20" s="629"/>
      <c r="EB20" s="629"/>
      <c r="EC20" s="669"/>
    </row>
    <row r="21" spans="2:133" ht="11.25" customHeight="1" x14ac:dyDescent="0.15">
      <c r="B21" s="625" t="s">
        <v>279</v>
      </c>
      <c r="C21" s="626"/>
      <c r="D21" s="626"/>
      <c r="E21" s="626"/>
      <c r="F21" s="626"/>
      <c r="G21" s="626"/>
      <c r="H21" s="626"/>
      <c r="I21" s="626"/>
      <c r="J21" s="626"/>
      <c r="K21" s="626"/>
      <c r="L21" s="626"/>
      <c r="M21" s="626"/>
      <c r="N21" s="626"/>
      <c r="O21" s="626"/>
      <c r="P21" s="626"/>
      <c r="Q21" s="627"/>
      <c r="R21" s="628">
        <v>18196</v>
      </c>
      <c r="S21" s="629"/>
      <c r="T21" s="629"/>
      <c r="U21" s="629"/>
      <c r="V21" s="629"/>
      <c r="W21" s="629"/>
      <c r="X21" s="629"/>
      <c r="Y21" s="630"/>
      <c r="Z21" s="655">
        <v>0</v>
      </c>
      <c r="AA21" s="655"/>
      <c r="AB21" s="655"/>
      <c r="AC21" s="655"/>
      <c r="AD21" s="656">
        <v>18196</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v>17768</v>
      </c>
      <c r="BH21" s="629"/>
      <c r="BI21" s="629"/>
      <c r="BJ21" s="629"/>
      <c r="BK21" s="629"/>
      <c r="BL21" s="629"/>
      <c r="BM21" s="629"/>
      <c r="BN21" s="630"/>
      <c r="BO21" s="655">
        <v>0</v>
      </c>
      <c r="BP21" s="655"/>
      <c r="BQ21" s="655"/>
      <c r="BR21" s="655"/>
      <c r="BS21" s="656" t="s">
        <v>236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281</v>
      </c>
      <c r="C22" s="692"/>
      <c r="D22" s="692"/>
      <c r="E22" s="692"/>
      <c r="F22" s="692"/>
      <c r="G22" s="692"/>
      <c r="H22" s="692"/>
      <c r="I22" s="692"/>
      <c r="J22" s="692"/>
      <c r="K22" s="692"/>
      <c r="L22" s="692"/>
      <c r="M22" s="692"/>
      <c r="N22" s="692"/>
      <c r="O22" s="692"/>
      <c r="P22" s="692"/>
      <c r="Q22" s="693"/>
      <c r="R22" s="628">
        <v>709509</v>
      </c>
      <c r="S22" s="629"/>
      <c r="T22" s="629"/>
      <c r="U22" s="629"/>
      <c r="V22" s="629"/>
      <c r="W22" s="629"/>
      <c r="X22" s="629"/>
      <c r="Y22" s="630"/>
      <c r="Z22" s="655">
        <v>0.4</v>
      </c>
      <c r="AA22" s="655"/>
      <c r="AB22" s="655"/>
      <c r="AC22" s="655"/>
      <c r="AD22" s="656">
        <v>709509</v>
      </c>
      <c r="AE22" s="656"/>
      <c r="AF22" s="656"/>
      <c r="AG22" s="656"/>
      <c r="AH22" s="656"/>
      <c r="AI22" s="656"/>
      <c r="AJ22" s="656"/>
      <c r="AK22" s="656"/>
      <c r="AL22" s="631">
        <v>0.69999998807907104</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v>2422252</v>
      </c>
      <c r="BH22" s="629"/>
      <c r="BI22" s="629"/>
      <c r="BJ22" s="629"/>
      <c r="BK22" s="629"/>
      <c r="BL22" s="629"/>
      <c r="BM22" s="629"/>
      <c r="BN22" s="630"/>
      <c r="BO22" s="655">
        <v>3.8</v>
      </c>
      <c r="BP22" s="655"/>
      <c r="BQ22" s="655"/>
      <c r="BR22" s="655"/>
      <c r="BS22" s="656" t="s">
        <v>236</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18861497</v>
      </c>
      <c r="S23" s="629"/>
      <c r="T23" s="629"/>
      <c r="U23" s="629"/>
      <c r="V23" s="629"/>
      <c r="W23" s="629"/>
      <c r="X23" s="629"/>
      <c r="Y23" s="630"/>
      <c r="Z23" s="655">
        <v>10.1</v>
      </c>
      <c r="AA23" s="655"/>
      <c r="AB23" s="655"/>
      <c r="AC23" s="655"/>
      <c r="AD23" s="656">
        <v>17499835</v>
      </c>
      <c r="AE23" s="656"/>
      <c r="AF23" s="656"/>
      <c r="AG23" s="656"/>
      <c r="AH23" s="656"/>
      <c r="AI23" s="656"/>
      <c r="AJ23" s="656"/>
      <c r="AK23" s="656"/>
      <c r="AL23" s="631">
        <v>18</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236</v>
      </c>
      <c r="BH23" s="629"/>
      <c r="BI23" s="629"/>
      <c r="BJ23" s="629"/>
      <c r="BK23" s="629"/>
      <c r="BL23" s="629"/>
      <c r="BM23" s="629"/>
      <c r="BN23" s="630"/>
      <c r="BO23" s="655" t="s">
        <v>236</v>
      </c>
      <c r="BP23" s="655"/>
      <c r="BQ23" s="655"/>
      <c r="BR23" s="655"/>
      <c r="BS23" s="656" t="s">
        <v>236</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17499835</v>
      </c>
      <c r="S24" s="629"/>
      <c r="T24" s="629"/>
      <c r="U24" s="629"/>
      <c r="V24" s="629"/>
      <c r="W24" s="629"/>
      <c r="X24" s="629"/>
      <c r="Y24" s="630"/>
      <c r="Z24" s="655">
        <v>9.3000000000000007</v>
      </c>
      <c r="AA24" s="655"/>
      <c r="AB24" s="655"/>
      <c r="AC24" s="655"/>
      <c r="AD24" s="656">
        <v>17499835</v>
      </c>
      <c r="AE24" s="656"/>
      <c r="AF24" s="656"/>
      <c r="AG24" s="656"/>
      <c r="AH24" s="656"/>
      <c r="AI24" s="656"/>
      <c r="AJ24" s="656"/>
      <c r="AK24" s="656"/>
      <c r="AL24" s="631">
        <v>18</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236</v>
      </c>
      <c r="BP24" s="655"/>
      <c r="BQ24" s="655"/>
      <c r="BR24" s="655"/>
      <c r="BS24" s="656" t="s">
        <v>236</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105297116</v>
      </c>
      <c r="CS24" s="682"/>
      <c r="CT24" s="682"/>
      <c r="CU24" s="682"/>
      <c r="CV24" s="682"/>
      <c r="CW24" s="682"/>
      <c r="CX24" s="682"/>
      <c r="CY24" s="725"/>
      <c r="CZ24" s="726">
        <v>57.6</v>
      </c>
      <c r="DA24" s="699"/>
      <c r="DB24" s="699"/>
      <c r="DC24" s="729"/>
      <c r="DD24" s="724">
        <v>60789365</v>
      </c>
      <c r="DE24" s="682"/>
      <c r="DF24" s="682"/>
      <c r="DG24" s="682"/>
      <c r="DH24" s="682"/>
      <c r="DI24" s="682"/>
      <c r="DJ24" s="682"/>
      <c r="DK24" s="725"/>
      <c r="DL24" s="724">
        <v>59451688</v>
      </c>
      <c r="DM24" s="682"/>
      <c r="DN24" s="682"/>
      <c r="DO24" s="682"/>
      <c r="DP24" s="682"/>
      <c r="DQ24" s="682"/>
      <c r="DR24" s="682"/>
      <c r="DS24" s="682"/>
      <c r="DT24" s="682"/>
      <c r="DU24" s="682"/>
      <c r="DV24" s="725"/>
      <c r="DW24" s="726">
        <v>57.1</v>
      </c>
      <c r="DX24" s="699"/>
      <c r="DY24" s="699"/>
      <c r="DZ24" s="699"/>
      <c r="EA24" s="699"/>
      <c r="EB24" s="699"/>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1361662</v>
      </c>
      <c r="S25" s="629"/>
      <c r="T25" s="629"/>
      <c r="U25" s="629"/>
      <c r="V25" s="629"/>
      <c r="W25" s="629"/>
      <c r="X25" s="629"/>
      <c r="Y25" s="630"/>
      <c r="Z25" s="655">
        <v>0.7</v>
      </c>
      <c r="AA25" s="655"/>
      <c r="AB25" s="655"/>
      <c r="AC25" s="655"/>
      <c r="AD25" s="656" t="s">
        <v>129</v>
      </c>
      <c r="AE25" s="656"/>
      <c r="AF25" s="656"/>
      <c r="AG25" s="656"/>
      <c r="AH25" s="656"/>
      <c r="AI25" s="656"/>
      <c r="AJ25" s="656"/>
      <c r="AK25" s="656"/>
      <c r="AL25" s="631" t="s">
        <v>236</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236</v>
      </c>
      <c r="BH25" s="629"/>
      <c r="BI25" s="629"/>
      <c r="BJ25" s="629"/>
      <c r="BK25" s="629"/>
      <c r="BL25" s="629"/>
      <c r="BM25" s="629"/>
      <c r="BN25" s="630"/>
      <c r="BO25" s="655" t="s">
        <v>236</v>
      </c>
      <c r="BP25" s="655"/>
      <c r="BQ25" s="655"/>
      <c r="BR25" s="655"/>
      <c r="BS25" s="656" t="s">
        <v>236</v>
      </c>
      <c r="BT25" s="656"/>
      <c r="BU25" s="656"/>
      <c r="BV25" s="656"/>
      <c r="BW25" s="656"/>
      <c r="BX25" s="656"/>
      <c r="BY25" s="656"/>
      <c r="BZ25" s="656"/>
      <c r="CA25" s="656"/>
      <c r="CB25" s="714"/>
      <c r="CD25" s="670" t="s">
        <v>296</v>
      </c>
      <c r="CE25" s="667"/>
      <c r="CF25" s="667"/>
      <c r="CG25" s="667"/>
      <c r="CH25" s="667"/>
      <c r="CI25" s="667"/>
      <c r="CJ25" s="667"/>
      <c r="CK25" s="667"/>
      <c r="CL25" s="667"/>
      <c r="CM25" s="667"/>
      <c r="CN25" s="667"/>
      <c r="CO25" s="667"/>
      <c r="CP25" s="667"/>
      <c r="CQ25" s="668"/>
      <c r="CR25" s="628">
        <v>31588895</v>
      </c>
      <c r="CS25" s="639"/>
      <c r="CT25" s="639"/>
      <c r="CU25" s="639"/>
      <c r="CV25" s="639"/>
      <c r="CW25" s="639"/>
      <c r="CX25" s="639"/>
      <c r="CY25" s="640"/>
      <c r="CZ25" s="631">
        <v>17.3</v>
      </c>
      <c r="DA25" s="641"/>
      <c r="DB25" s="641"/>
      <c r="DC25" s="642"/>
      <c r="DD25" s="634">
        <v>28793559</v>
      </c>
      <c r="DE25" s="639"/>
      <c r="DF25" s="639"/>
      <c r="DG25" s="639"/>
      <c r="DH25" s="639"/>
      <c r="DI25" s="639"/>
      <c r="DJ25" s="639"/>
      <c r="DK25" s="640"/>
      <c r="DL25" s="634">
        <v>28154264</v>
      </c>
      <c r="DM25" s="639"/>
      <c r="DN25" s="639"/>
      <c r="DO25" s="639"/>
      <c r="DP25" s="639"/>
      <c r="DQ25" s="639"/>
      <c r="DR25" s="639"/>
      <c r="DS25" s="639"/>
      <c r="DT25" s="639"/>
      <c r="DU25" s="639"/>
      <c r="DV25" s="640"/>
      <c r="DW25" s="631">
        <v>27.1</v>
      </c>
      <c r="DX25" s="641"/>
      <c r="DY25" s="641"/>
      <c r="DZ25" s="641"/>
      <c r="EA25" s="641"/>
      <c r="EB25" s="641"/>
      <c r="EC25" s="662"/>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236</v>
      </c>
      <c r="S26" s="629"/>
      <c r="T26" s="629"/>
      <c r="U26" s="629"/>
      <c r="V26" s="629"/>
      <c r="W26" s="629"/>
      <c r="X26" s="629"/>
      <c r="Y26" s="630"/>
      <c r="Z26" s="655" t="s">
        <v>236</v>
      </c>
      <c r="AA26" s="655"/>
      <c r="AB26" s="655"/>
      <c r="AC26" s="655"/>
      <c r="AD26" s="656" t="s">
        <v>236</v>
      </c>
      <c r="AE26" s="656"/>
      <c r="AF26" s="656"/>
      <c r="AG26" s="656"/>
      <c r="AH26" s="656"/>
      <c r="AI26" s="656"/>
      <c r="AJ26" s="656"/>
      <c r="AK26" s="656"/>
      <c r="AL26" s="631" t="s">
        <v>236</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236</v>
      </c>
      <c r="BH26" s="629"/>
      <c r="BI26" s="629"/>
      <c r="BJ26" s="629"/>
      <c r="BK26" s="629"/>
      <c r="BL26" s="629"/>
      <c r="BM26" s="629"/>
      <c r="BN26" s="630"/>
      <c r="BO26" s="655" t="s">
        <v>236</v>
      </c>
      <c r="BP26" s="655"/>
      <c r="BQ26" s="655"/>
      <c r="BR26" s="655"/>
      <c r="BS26" s="656" t="s">
        <v>129</v>
      </c>
      <c r="BT26" s="656"/>
      <c r="BU26" s="656"/>
      <c r="BV26" s="656"/>
      <c r="BW26" s="656"/>
      <c r="BX26" s="656"/>
      <c r="BY26" s="656"/>
      <c r="BZ26" s="656"/>
      <c r="CA26" s="656"/>
      <c r="CB26" s="714"/>
      <c r="CD26" s="670" t="s">
        <v>299</v>
      </c>
      <c r="CE26" s="667"/>
      <c r="CF26" s="667"/>
      <c r="CG26" s="667"/>
      <c r="CH26" s="667"/>
      <c r="CI26" s="667"/>
      <c r="CJ26" s="667"/>
      <c r="CK26" s="667"/>
      <c r="CL26" s="667"/>
      <c r="CM26" s="667"/>
      <c r="CN26" s="667"/>
      <c r="CO26" s="667"/>
      <c r="CP26" s="667"/>
      <c r="CQ26" s="668"/>
      <c r="CR26" s="628">
        <v>20526576</v>
      </c>
      <c r="CS26" s="629"/>
      <c r="CT26" s="629"/>
      <c r="CU26" s="629"/>
      <c r="CV26" s="629"/>
      <c r="CW26" s="629"/>
      <c r="CX26" s="629"/>
      <c r="CY26" s="630"/>
      <c r="CZ26" s="631">
        <v>11.2</v>
      </c>
      <c r="DA26" s="641"/>
      <c r="DB26" s="641"/>
      <c r="DC26" s="642"/>
      <c r="DD26" s="634">
        <v>18830073</v>
      </c>
      <c r="DE26" s="629"/>
      <c r="DF26" s="629"/>
      <c r="DG26" s="629"/>
      <c r="DH26" s="629"/>
      <c r="DI26" s="629"/>
      <c r="DJ26" s="629"/>
      <c r="DK26" s="630"/>
      <c r="DL26" s="634" t="s">
        <v>236</v>
      </c>
      <c r="DM26" s="629"/>
      <c r="DN26" s="629"/>
      <c r="DO26" s="629"/>
      <c r="DP26" s="629"/>
      <c r="DQ26" s="629"/>
      <c r="DR26" s="629"/>
      <c r="DS26" s="629"/>
      <c r="DT26" s="629"/>
      <c r="DU26" s="629"/>
      <c r="DV26" s="630"/>
      <c r="DW26" s="631" t="s">
        <v>236</v>
      </c>
      <c r="DX26" s="641"/>
      <c r="DY26" s="641"/>
      <c r="DZ26" s="641"/>
      <c r="EA26" s="641"/>
      <c r="EB26" s="641"/>
      <c r="EC26" s="662"/>
    </row>
    <row r="27" spans="2:133" ht="11.25" customHeight="1" x14ac:dyDescent="0.15">
      <c r="B27" s="625" t="s">
        <v>300</v>
      </c>
      <c r="C27" s="626"/>
      <c r="D27" s="626"/>
      <c r="E27" s="626"/>
      <c r="F27" s="626"/>
      <c r="G27" s="626"/>
      <c r="H27" s="626"/>
      <c r="I27" s="626"/>
      <c r="J27" s="626"/>
      <c r="K27" s="626"/>
      <c r="L27" s="626"/>
      <c r="M27" s="626"/>
      <c r="N27" s="626"/>
      <c r="O27" s="626"/>
      <c r="P27" s="626"/>
      <c r="Q27" s="627"/>
      <c r="R27" s="628">
        <v>98037601</v>
      </c>
      <c r="S27" s="629"/>
      <c r="T27" s="629"/>
      <c r="U27" s="629"/>
      <c r="V27" s="629"/>
      <c r="W27" s="629"/>
      <c r="X27" s="629"/>
      <c r="Y27" s="630"/>
      <c r="Z27" s="655">
        <v>52.3</v>
      </c>
      <c r="AA27" s="655"/>
      <c r="AB27" s="655"/>
      <c r="AC27" s="655"/>
      <c r="AD27" s="656">
        <v>96675939</v>
      </c>
      <c r="AE27" s="656"/>
      <c r="AF27" s="656"/>
      <c r="AG27" s="656"/>
      <c r="AH27" s="656"/>
      <c r="AI27" s="656"/>
      <c r="AJ27" s="656"/>
      <c r="AK27" s="656"/>
      <c r="AL27" s="631">
        <v>99.699996948242188</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64051790</v>
      </c>
      <c r="BH27" s="629"/>
      <c r="BI27" s="629"/>
      <c r="BJ27" s="629"/>
      <c r="BK27" s="629"/>
      <c r="BL27" s="629"/>
      <c r="BM27" s="629"/>
      <c r="BN27" s="630"/>
      <c r="BO27" s="655">
        <v>100</v>
      </c>
      <c r="BP27" s="655"/>
      <c r="BQ27" s="655"/>
      <c r="BR27" s="655"/>
      <c r="BS27" s="656">
        <v>1732161</v>
      </c>
      <c r="BT27" s="656"/>
      <c r="BU27" s="656"/>
      <c r="BV27" s="656"/>
      <c r="BW27" s="656"/>
      <c r="BX27" s="656"/>
      <c r="BY27" s="656"/>
      <c r="BZ27" s="656"/>
      <c r="CA27" s="656"/>
      <c r="CB27" s="714"/>
      <c r="CD27" s="670" t="s">
        <v>302</v>
      </c>
      <c r="CE27" s="667"/>
      <c r="CF27" s="667"/>
      <c r="CG27" s="667"/>
      <c r="CH27" s="667"/>
      <c r="CI27" s="667"/>
      <c r="CJ27" s="667"/>
      <c r="CK27" s="667"/>
      <c r="CL27" s="667"/>
      <c r="CM27" s="667"/>
      <c r="CN27" s="667"/>
      <c r="CO27" s="667"/>
      <c r="CP27" s="667"/>
      <c r="CQ27" s="668"/>
      <c r="CR27" s="628">
        <v>56279244</v>
      </c>
      <c r="CS27" s="639"/>
      <c r="CT27" s="639"/>
      <c r="CU27" s="639"/>
      <c r="CV27" s="639"/>
      <c r="CW27" s="639"/>
      <c r="CX27" s="639"/>
      <c r="CY27" s="640"/>
      <c r="CZ27" s="631">
        <v>30.8</v>
      </c>
      <c r="DA27" s="641"/>
      <c r="DB27" s="641"/>
      <c r="DC27" s="642"/>
      <c r="DD27" s="634">
        <v>14651945</v>
      </c>
      <c r="DE27" s="639"/>
      <c r="DF27" s="639"/>
      <c r="DG27" s="639"/>
      <c r="DH27" s="639"/>
      <c r="DI27" s="639"/>
      <c r="DJ27" s="639"/>
      <c r="DK27" s="640"/>
      <c r="DL27" s="634">
        <v>13953563</v>
      </c>
      <c r="DM27" s="639"/>
      <c r="DN27" s="639"/>
      <c r="DO27" s="639"/>
      <c r="DP27" s="639"/>
      <c r="DQ27" s="639"/>
      <c r="DR27" s="639"/>
      <c r="DS27" s="639"/>
      <c r="DT27" s="639"/>
      <c r="DU27" s="639"/>
      <c r="DV27" s="640"/>
      <c r="DW27" s="631">
        <v>13.4</v>
      </c>
      <c r="DX27" s="641"/>
      <c r="DY27" s="641"/>
      <c r="DZ27" s="641"/>
      <c r="EA27" s="641"/>
      <c r="EB27" s="641"/>
      <c r="EC27" s="662"/>
    </row>
    <row r="28" spans="2:133" ht="11.25" customHeight="1" x14ac:dyDescent="0.15">
      <c r="B28" s="625" t="s">
        <v>303</v>
      </c>
      <c r="C28" s="626"/>
      <c r="D28" s="626"/>
      <c r="E28" s="626"/>
      <c r="F28" s="626"/>
      <c r="G28" s="626"/>
      <c r="H28" s="626"/>
      <c r="I28" s="626"/>
      <c r="J28" s="626"/>
      <c r="K28" s="626"/>
      <c r="L28" s="626"/>
      <c r="M28" s="626"/>
      <c r="N28" s="626"/>
      <c r="O28" s="626"/>
      <c r="P28" s="626"/>
      <c r="Q28" s="627"/>
      <c r="R28" s="628">
        <v>79886</v>
      </c>
      <c r="S28" s="629"/>
      <c r="T28" s="629"/>
      <c r="U28" s="629"/>
      <c r="V28" s="629"/>
      <c r="W28" s="629"/>
      <c r="X28" s="629"/>
      <c r="Y28" s="630"/>
      <c r="Z28" s="655">
        <v>0</v>
      </c>
      <c r="AA28" s="655"/>
      <c r="AB28" s="655"/>
      <c r="AC28" s="655"/>
      <c r="AD28" s="656">
        <v>79886</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17428977</v>
      </c>
      <c r="CS28" s="629"/>
      <c r="CT28" s="629"/>
      <c r="CU28" s="629"/>
      <c r="CV28" s="629"/>
      <c r="CW28" s="629"/>
      <c r="CX28" s="629"/>
      <c r="CY28" s="630"/>
      <c r="CZ28" s="631">
        <v>9.5</v>
      </c>
      <c r="DA28" s="641"/>
      <c r="DB28" s="641"/>
      <c r="DC28" s="642"/>
      <c r="DD28" s="634">
        <v>17343861</v>
      </c>
      <c r="DE28" s="629"/>
      <c r="DF28" s="629"/>
      <c r="DG28" s="629"/>
      <c r="DH28" s="629"/>
      <c r="DI28" s="629"/>
      <c r="DJ28" s="629"/>
      <c r="DK28" s="630"/>
      <c r="DL28" s="634">
        <v>17343861</v>
      </c>
      <c r="DM28" s="629"/>
      <c r="DN28" s="629"/>
      <c r="DO28" s="629"/>
      <c r="DP28" s="629"/>
      <c r="DQ28" s="629"/>
      <c r="DR28" s="629"/>
      <c r="DS28" s="629"/>
      <c r="DT28" s="629"/>
      <c r="DU28" s="629"/>
      <c r="DV28" s="630"/>
      <c r="DW28" s="631">
        <v>16.7</v>
      </c>
      <c r="DX28" s="641"/>
      <c r="DY28" s="641"/>
      <c r="DZ28" s="641"/>
      <c r="EA28" s="641"/>
      <c r="EB28" s="641"/>
      <c r="EC28" s="662"/>
    </row>
    <row r="29" spans="2:133" ht="11.25" customHeight="1" x14ac:dyDescent="0.15">
      <c r="B29" s="625" t="s">
        <v>305</v>
      </c>
      <c r="C29" s="626"/>
      <c r="D29" s="626"/>
      <c r="E29" s="626"/>
      <c r="F29" s="626"/>
      <c r="G29" s="626"/>
      <c r="H29" s="626"/>
      <c r="I29" s="626"/>
      <c r="J29" s="626"/>
      <c r="K29" s="626"/>
      <c r="L29" s="626"/>
      <c r="M29" s="626"/>
      <c r="N29" s="626"/>
      <c r="O29" s="626"/>
      <c r="P29" s="626"/>
      <c r="Q29" s="627"/>
      <c r="R29" s="628">
        <v>1344591</v>
      </c>
      <c r="S29" s="629"/>
      <c r="T29" s="629"/>
      <c r="U29" s="629"/>
      <c r="V29" s="629"/>
      <c r="W29" s="629"/>
      <c r="X29" s="629"/>
      <c r="Y29" s="630"/>
      <c r="Z29" s="655">
        <v>0.7</v>
      </c>
      <c r="AA29" s="655"/>
      <c r="AB29" s="655"/>
      <c r="AC29" s="655"/>
      <c r="AD29" s="656" t="s">
        <v>236</v>
      </c>
      <c r="AE29" s="656"/>
      <c r="AF29" s="656"/>
      <c r="AG29" s="656"/>
      <c r="AH29" s="656"/>
      <c r="AI29" s="656"/>
      <c r="AJ29" s="656"/>
      <c r="AK29" s="656"/>
      <c r="AL29" s="631" t="s">
        <v>236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70" t="s">
        <v>307</v>
      </c>
      <c r="CG29" s="667"/>
      <c r="CH29" s="667"/>
      <c r="CI29" s="667"/>
      <c r="CJ29" s="667"/>
      <c r="CK29" s="667"/>
      <c r="CL29" s="667"/>
      <c r="CM29" s="667"/>
      <c r="CN29" s="667"/>
      <c r="CO29" s="667"/>
      <c r="CP29" s="667"/>
      <c r="CQ29" s="668"/>
      <c r="CR29" s="628">
        <v>17428977</v>
      </c>
      <c r="CS29" s="639"/>
      <c r="CT29" s="639"/>
      <c r="CU29" s="639"/>
      <c r="CV29" s="639"/>
      <c r="CW29" s="639"/>
      <c r="CX29" s="639"/>
      <c r="CY29" s="640"/>
      <c r="CZ29" s="631">
        <v>9.5</v>
      </c>
      <c r="DA29" s="641"/>
      <c r="DB29" s="641"/>
      <c r="DC29" s="642"/>
      <c r="DD29" s="634">
        <v>17343861</v>
      </c>
      <c r="DE29" s="639"/>
      <c r="DF29" s="639"/>
      <c r="DG29" s="639"/>
      <c r="DH29" s="639"/>
      <c r="DI29" s="639"/>
      <c r="DJ29" s="639"/>
      <c r="DK29" s="640"/>
      <c r="DL29" s="634">
        <v>17343861</v>
      </c>
      <c r="DM29" s="639"/>
      <c r="DN29" s="639"/>
      <c r="DO29" s="639"/>
      <c r="DP29" s="639"/>
      <c r="DQ29" s="639"/>
      <c r="DR29" s="639"/>
      <c r="DS29" s="639"/>
      <c r="DT29" s="639"/>
      <c r="DU29" s="639"/>
      <c r="DV29" s="640"/>
      <c r="DW29" s="631">
        <v>16.7</v>
      </c>
      <c r="DX29" s="641"/>
      <c r="DY29" s="641"/>
      <c r="DZ29" s="641"/>
      <c r="EA29" s="641"/>
      <c r="EB29" s="641"/>
      <c r="EC29" s="662"/>
    </row>
    <row r="30" spans="2:133" ht="11.25" customHeight="1" x14ac:dyDescent="0.15">
      <c r="B30" s="625" t="s">
        <v>308</v>
      </c>
      <c r="C30" s="626"/>
      <c r="D30" s="626"/>
      <c r="E30" s="626"/>
      <c r="F30" s="626"/>
      <c r="G30" s="626"/>
      <c r="H30" s="626"/>
      <c r="I30" s="626"/>
      <c r="J30" s="626"/>
      <c r="K30" s="626"/>
      <c r="L30" s="626"/>
      <c r="M30" s="626"/>
      <c r="N30" s="626"/>
      <c r="O30" s="626"/>
      <c r="P30" s="626"/>
      <c r="Q30" s="627"/>
      <c r="R30" s="628">
        <v>1491736</v>
      </c>
      <c r="S30" s="629"/>
      <c r="T30" s="629"/>
      <c r="U30" s="629"/>
      <c r="V30" s="629"/>
      <c r="W30" s="629"/>
      <c r="X30" s="629"/>
      <c r="Y30" s="630"/>
      <c r="Z30" s="655">
        <v>0.8</v>
      </c>
      <c r="AA30" s="655"/>
      <c r="AB30" s="655"/>
      <c r="AC30" s="655"/>
      <c r="AD30" s="656">
        <v>163830</v>
      </c>
      <c r="AE30" s="656"/>
      <c r="AF30" s="656"/>
      <c r="AG30" s="656"/>
      <c r="AH30" s="656"/>
      <c r="AI30" s="656"/>
      <c r="AJ30" s="656"/>
      <c r="AK30" s="656"/>
      <c r="AL30" s="631">
        <v>0.2</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70" t="s">
        <v>311</v>
      </c>
      <c r="CG30" s="667"/>
      <c r="CH30" s="667"/>
      <c r="CI30" s="667"/>
      <c r="CJ30" s="667"/>
      <c r="CK30" s="667"/>
      <c r="CL30" s="667"/>
      <c r="CM30" s="667"/>
      <c r="CN30" s="667"/>
      <c r="CO30" s="667"/>
      <c r="CP30" s="667"/>
      <c r="CQ30" s="668"/>
      <c r="CR30" s="628">
        <v>16817956</v>
      </c>
      <c r="CS30" s="629"/>
      <c r="CT30" s="629"/>
      <c r="CU30" s="629"/>
      <c r="CV30" s="629"/>
      <c r="CW30" s="629"/>
      <c r="CX30" s="629"/>
      <c r="CY30" s="630"/>
      <c r="CZ30" s="631">
        <v>9.1999999999999993</v>
      </c>
      <c r="DA30" s="641"/>
      <c r="DB30" s="641"/>
      <c r="DC30" s="642"/>
      <c r="DD30" s="634">
        <v>16732840</v>
      </c>
      <c r="DE30" s="629"/>
      <c r="DF30" s="629"/>
      <c r="DG30" s="629"/>
      <c r="DH30" s="629"/>
      <c r="DI30" s="629"/>
      <c r="DJ30" s="629"/>
      <c r="DK30" s="630"/>
      <c r="DL30" s="634">
        <v>16732840</v>
      </c>
      <c r="DM30" s="629"/>
      <c r="DN30" s="629"/>
      <c r="DO30" s="629"/>
      <c r="DP30" s="629"/>
      <c r="DQ30" s="629"/>
      <c r="DR30" s="629"/>
      <c r="DS30" s="629"/>
      <c r="DT30" s="629"/>
      <c r="DU30" s="629"/>
      <c r="DV30" s="630"/>
      <c r="DW30" s="631">
        <v>16.100000000000001</v>
      </c>
      <c r="DX30" s="641"/>
      <c r="DY30" s="641"/>
      <c r="DZ30" s="641"/>
      <c r="EA30" s="641"/>
      <c r="EB30" s="641"/>
      <c r="EC30" s="662"/>
    </row>
    <row r="31" spans="2:133" ht="11.25" customHeight="1" x14ac:dyDescent="0.15">
      <c r="B31" s="625" t="s">
        <v>312</v>
      </c>
      <c r="C31" s="626"/>
      <c r="D31" s="626"/>
      <c r="E31" s="626"/>
      <c r="F31" s="626"/>
      <c r="G31" s="626"/>
      <c r="H31" s="626"/>
      <c r="I31" s="626"/>
      <c r="J31" s="626"/>
      <c r="K31" s="626"/>
      <c r="L31" s="626"/>
      <c r="M31" s="626"/>
      <c r="N31" s="626"/>
      <c r="O31" s="626"/>
      <c r="P31" s="626"/>
      <c r="Q31" s="627"/>
      <c r="R31" s="628">
        <v>1730771</v>
      </c>
      <c r="S31" s="629"/>
      <c r="T31" s="629"/>
      <c r="U31" s="629"/>
      <c r="V31" s="629"/>
      <c r="W31" s="629"/>
      <c r="X31" s="629"/>
      <c r="Y31" s="630"/>
      <c r="Z31" s="655">
        <v>0.9</v>
      </c>
      <c r="AA31" s="655"/>
      <c r="AB31" s="655"/>
      <c r="AC31" s="655"/>
      <c r="AD31" s="656">
        <v>122</v>
      </c>
      <c r="AE31" s="656"/>
      <c r="AF31" s="656"/>
      <c r="AG31" s="656"/>
      <c r="AH31" s="656"/>
      <c r="AI31" s="656"/>
      <c r="AJ31" s="656"/>
      <c r="AK31" s="656"/>
      <c r="AL31" s="631">
        <v>0</v>
      </c>
      <c r="AM31" s="632"/>
      <c r="AN31" s="632"/>
      <c r="AO31" s="657"/>
      <c r="AP31" s="701" t="s">
        <v>313</v>
      </c>
      <c r="AQ31" s="702"/>
      <c r="AR31" s="702"/>
      <c r="AS31" s="702"/>
      <c r="AT31" s="707" t="s">
        <v>314</v>
      </c>
      <c r="AU31" s="217"/>
      <c r="AV31" s="217"/>
      <c r="AW31" s="217"/>
      <c r="AX31" s="694" t="s">
        <v>190</v>
      </c>
      <c r="AY31" s="695"/>
      <c r="AZ31" s="695"/>
      <c r="BA31" s="695"/>
      <c r="BB31" s="695"/>
      <c r="BC31" s="695"/>
      <c r="BD31" s="695"/>
      <c r="BE31" s="695"/>
      <c r="BF31" s="696"/>
      <c r="BG31" s="697">
        <v>99.2</v>
      </c>
      <c r="BH31" s="698"/>
      <c r="BI31" s="698"/>
      <c r="BJ31" s="698"/>
      <c r="BK31" s="698"/>
      <c r="BL31" s="698"/>
      <c r="BM31" s="699">
        <v>97.5</v>
      </c>
      <c r="BN31" s="698"/>
      <c r="BO31" s="698"/>
      <c r="BP31" s="698"/>
      <c r="BQ31" s="700"/>
      <c r="BR31" s="697">
        <v>98.6</v>
      </c>
      <c r="BS31" s="698"/>
      <c r="BT31" s="698"/>
      <c r="BU31" s="698"/>
      <c r="BV31" s="698"/>
      <c r="BW31" s="698"/>
      <c r="BX31" s="699">
        <v>96.9</v>
      </c>
      <c r="BY31" s="698"/>
      <c r="BZ31" s="698"/>
      <c r="CA31" s="698"/>
      <c r="CB31" s="700"/>
      <c r="CD31" s="717"/>
      <c r="CE31" s="718"/>
      <c r="CF31" s="670" t="s">
        <v>315</v>
      </c>
      <c r="CG31" s="667"/>
      <c r="CH31" s="667"/>
      <c r="CI31" s="667"/>
      <c r="CJ31" s="667"/>
      <c r="CK31" s="667"/>
      <c r="CL31" s="667"/>
      <c r="CM31" s="667"/>
      <c r="CN31" s="667"/>
      <c r="CO31" s="667"/>
      <c r="CP31" s="667"/>
      <c r="CQ31" s="668"/>
      <c r="CR31" s="628">
        <v>611021</v>
      </c>
      <c r="CS31" s="639"/>
      <c r="CT31" s="639"/>
      <c r="CU31" s="639"/>
      <c r="CV31" s="639"/>
      <c r="CW31" s="639"/>
      <c r="CX31" s="639"/>
      <c r="CY31" s="640"/>
      <c r="CZ31" s="631">
        <v>0.3</v>
      </c>
      <c r="DA31" s="641"/>
      <c r="DB31" s="641"/>
      <c r="DC31" s="642"/>
      <c r="DD31" s="634">
        <v>611021</v>
      </c>
      <c r="DE31" s="639"/>
      <c r="DF31" s="639"/>
      <c r="DG31" s="639"/>
      <c r="DH31" s="639"/>
      <c r="DI31" s="639"/>
      <c r="DJ31" s="639"/>
      <c r="DK31" s="640"/>
      <c r="DL31" s="634">
        <v>611021</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15">
      <c r="B32" s="625" t="s">
        <v>316</v>
      </c>
      <c r="C32" s="626"/>
      <c r="D32" s="626"/>
      <c r="E32" s="626"/>
      <c r="F32" s="626"/>
      <c r="G32" s="626"/>
      <c r="H32" s="626"/>
      <c r="I32" s="626"/>
      <c r="J32" s="626"/>
      <c r="K32" s="626"/>
      <c r="L32" s="626"/>
      <c r="M32" s="626"/>
      <c r="N32" s="626"/>
      <c r="O32" s="626"/>
      <c r="P32" s="626"/>
      <c r="Q32" s="627"/>
      <c r="R32" s="628">
        <v>46789957</v>
      </c>
      <c r="S32" s="629"/>
      <c r="T32" s="629"/>
      <c r="U32" s="629"/>
      <c r="V32" s="629"/>
      <c r="W32" s="629"/>
      <c r="X32" s="629"/>
      <c r="Y32" s="630"/>
      <c r="Z32" s="655">
        <v>25</v>
      </c>
      <c r="AA32" s="655"/>
      <c r="AB32" s="655"/>
      <c r="AC32" s="655"/>
      <c r="AD32" s="656" t="s">
        <v>236</v>
      </c>
      <c r="AE32" s="656"/>
      <c r="AF32" s="656"/>
      <c r="AG32" s="656"/>
      <c r="AH32" s="656"/>
      <c r="AI32" s="656"/>
      <c r="AJ32" s="656"/>
      <c r="AK32" s="656"/>
      <c r="AL32" s="631" t="s">
        <v>236</v>
      </c>
      <c r="AM32" s="632"/>
      <c r="AN32" s="632"/>
      <c r="AO32" s="657"/>
      <c r="AP32" s="703"/>
      <c r="AQ32" s="704"/>
      <c r="AR32" s="704"/>
      <c r="AS32" s="704"/>
      <c r="AT32" s="708"/>
      <c r="AU32" s="216" t="s">
        <v>317</v>
      </c>
      <c r="AV32" s="216"/>
      <c r="AW32" s="216"/>
      <c r="AX32" s="625" t="s">
        <v>318</v>
      </c>
      <c r="AY32" s="626"/>
      <c r="AZ32" s="626"/>
      <c r="BA32" s="626"/>
      <c r="BB32" s="626"/>
      <c r="BC32" s="626"/>
      <c r="BD32" s="626"/>
      <c r="BE32" s="626"/>
      <c r="BF32" s="627"/>
      <c r="BG32" s="710">
        <v>99.3</v>
      </c>
      <c r="BH32" s="639"/>
      <c r="BI32" s="639"/>
      <c r="BJ32" s="639"/>
      <c r="BK32" s="639"/>
      <c r="BL32" s="639"/>
      <c r="BM32" s="632">
        <v>97.9</v>
      </c>
      <c r="BN32" s="711"/>
      <c r="BO32" s="711"/>
      <c r="BP32" s="711"/>
      <c r="BQ32" s="666"/>
      <c r="BR32" s="710">
        <v>99.2</v>
      </c>
      <c r="BS32" s="639"/>
      <c r="BT32" s="639"/>
      <c r="BU32" s="639"/>
      <c r="BV32" s="639"/>
      <c r="BW32" s="639"/>
      <c r="BX32" s="632">
        <v>97.7</v>
      </c>
      <c r="BY32" s="711"/>
      <c r="BZ32" s="711"/>
      <c r="CA32" s="711"/>
      <c r="CB32" s="666"/>
      <c r="CD32" s="719"/>
      <c r="CE32" s="720"/>
      <c r="CF32" s="670" t="s">
        <v>319</v>
      </c>
      <c r="CG32" s="667"/>
      <c r="CH32" s="667"/>
      <c r="CI32" s="667"/>
      <c r="CJ32" s="667"/>
      <c r="CK32" s="667"/>
      <c r="CL32" s="667"/>
      <c r="CM32" s="667"/>
      <c r="CN32" s="667"/>
      <c r="CO32" s="667"/>
      <c r="CP32" s="667"/>
      <c r="CQ32" s="668"/>
      <c r="CR32" s="628" t="s">
        <v>129</v>
      </c>
      <c r="CS32" s="629"/>
      <c r="CT32" s="629"/>
      <c r="CU32" s="629"/>
      <c r="CV32" s="629"/>
      <c r="CW32" s="629"/>
      <c r="CX32" s="629"/>
      <c r="CY32" s="630"/>
      <c r="CZ32" s="631" t="s">
        <v>236</v>
      </c>
      <c r="DA32" s="641"/>
      <c r="DB32" s="641"/>
      <c r="DC32" s="642"/>
      <c r="DD32" s="634" t="s">
        <v>236</v>
      </c>
      <c r="DE32" s="629"/>
      <c r="DF32" s="629"/>
      <c r="DG32" s="629"/>
      <c r="DH32" s="629"/>
      <c r="DI32" s="629"/>
      <c r="DJ32" s="629"/>
      <c r="DK32" s="630"/>
      <c r="DL32" s="634" t="s">
        <v>236</v>
      </c>
      <c r="DM32" s="629"/>
      <c r="DN32" s="629"/>
      <c r="DO32" s="629"/>
      <c r="DP32" s="629"/>
      <c r="DQ32" s="629"/>
      <c r="DR32" s="629"/>
      <c r="DS32" s="629"/>
      <c r="DT32" s="629"/>
      <c r="DU32" s="629"/>
      <c r="DV32" s="630"/>
      <c r="DW32" s="631" t="s">
        <v>236</v>
      </c>
      <c r="DX32" s="641"/>
      <c r="DY32" s="641"/>
      <c r="DZ32" s="641"/>
      <c r="EA32" s="641"/>
      <c r="EB32" s="641"/>
      <c r="EC32" s="662"/>
    </row>
    <row r="33" spans="2:133" ht="11.25" customHeight="1" x14ac:dyDescent="0.15">
      <c r="B33" s="691" t="s">
        <v>320</v>
      </c>
      <c r="C33" s="692"/>
      <c r="D33" s="692"/>
      <c r="E33" s="692"/>
      <c r="F33" s="692"/>
      <c r="G33" s="692"/>
      <c r="H33" s="692"/>
      <c r="I33" s="692"/>
      <c r="J33" s="692"/>
      <c r="K33" s="692"/>
      <c r="L33" s="692"/>
      <c r="M33" s="692"/>
      <c r="N33" s="692"/>
      <c r="O33" s="692"/>
      <c r="P33" s="692"/>
      <c r="Q33" s="693"/>
      <c r="R33" s="628">
        <v>661</v>
      </c>
      <c r="S33" s="629"/>
      <c r="T33" s="629"/>
      <c r="U33" s="629"/>
      <c r="V33" s="629"/>
      <c r="W33" s="629"/>
      <c r="X33" s="629"/>
      <c r="Y33" s="630"/>
      <c r="Z33" s="655">
        <v>0</v>
      </c>
      <c r="AA33" s="655"/>
      <c r="AB33" s="655"/>
      <c r="AC33" s="655"/>
      <c r="AD33" s="656">
        <v>661</v>
      </c>
      <c r="AE33" s="656"/>
      <c r="AF33" s="656"/>
      <c r="AG33" s="656"/>
      <c r="AH33" s="656"/>
      <c r="AI33" s="656"/>
      <c r="AJ33" s="656"/>
      <c r="AK33" s="656"/>
      <c r="AL33" s="631">
        <v>0</v>
      </c>
      <c r="AM33" s="632"/>
      <c r="AN33" s="632"/>
      <c r="AO33" s="657"/>
      <c r="AP33" s="705"/>
      <c r="AQ33" s="706"/>
      <c r="AR33" s="706"/>
      <c r="AS33" s="706"/>
      <c r="AT33" s="709"/>
      <c r="AU33" s="218"/>
      <c r="AV33" s="218"/>
      <c r="AW33" s="218"/>
      <c r="AX33" s="605" t="s">
        <v>321</v>
      </c>
      <c r="AY33" s="606"/>
      <c r="AZ33" s="606"/>
      <c r="BA33" s="606"/>
      <c r="BB33" s="606"/>
      <c r="BC33" s="606"/>
      <c r="BD33" s="606"/>
      <c r="BE33" s="606"/>
      <c r="BF33" s="607"/>
      <c r="BG33" s="690">
        <v>99.2</v>
      </c>
      <c r="BH33" s="609"/>
      <c r="BI33" s="609"/>
      <c r="BJ33" s="609"/>
      <c r="BK33" s="609"/>
      <c r="BL33" s="609"/>
      <c r="BM33" s="647">
        <v>96.8</v>
      </c>
      <c r="BN33" s="609"/>
      <c r="BO33" s="609"/>
      <c r="BP33" s="609"/>
      <c r="BQ33" s="658"/>
      <c r="BR33" s="690">
        <v>97.9</v>
      </c>
      <c r="BS33" s="609"/>
      <c r="BT33" s="609"/>
      <c r="BU33" s="609"/>
      <c r="BV33" s="609"/>
      <c r="BW33" s="609"/>
      <c r="BX33" s="647">
        <v>95.7</v>
      </c>
      <c r="BY33" s="609"/>
      <c r="BZ33" s="609"/>
      <c r="CA33" s="609"/>
      <c r="CB33" s="658"/>
      <c r="CD33" s="670" t="s">
        <v>322</v>
      </c>
      <c r="CE33" s="667"/>
      <c r="CF33" s="667"/>
      <c r="CG33" s="667"/>
      <c r="CH33" s="667"/>
      <c r="CI33" s="667"/>
      <c r="CJ33" s="667"/>
      <c r="CK33" s="667"/>
      <c r="CL33" s="667"/>
      <c r="CM33" s="667"/>
      <c r="CN33" s="667"/>
      <c r="CO33" s="667"/>
      <c r="CP33" s="667"/>
      <c r="CQ33" s="668"/>
      <c r="CR33" s="628">
        <v>55467804</v>
      </c>
      <c r="CS33" s="639"/>
      <c r="CT33" s="639"/>
      <c r="CU33" s="639"/>
      <c r="CV33" s="639"/>
      <c r="CW33" s="639"/>
      <c r="CX33" s="639"/>
      <c r="CY33" s="640"/>
      <c r="CZ33" s="631">
        <v>30.4</v>
      </c>
      <c r="DA33" s="641"/>
      <c r="DB33" s="641"/>
      <c r="DC33" s="642"/>
      <c r="DD33" s="634">
        <v>42468577</v>
      </c>
      <c r="DE33" s="639"/>
      <c r="DF33" s="639"/>
      <c r="DG33" s="639"/>
      <c r="DH33" s="639"/>
      <c r="DI33" s="639"/>
      <c r="DJ33" s="639"/>
      <c r="DK33" s="640"/>
      <c r="DL33" s="634">
        <v>34024918</v>
      </c>
      <c r="DM33" s="639"/>
      <c r="DN33" s="639"/>
      <c r="DO33" s="639"/>
      <c r="DP33" s="639"/>
      <c r="DQ33" s="639"/>
      <c r="DR33" s="639"/>
      <c r="DS33" s="639"/>
      <c r="DT33" s="639"/>
      <c r="DU33" s="639"/>
      <c r="DV33" s="640"/>
      <c r="DW33" s="631">
        <v>32.700000000000003</v>
      </c>
      <c r="DX33" s="641"/>
      <c r="DY33" s="641"/>
      <c r="DZ33" s="641"/>
      <c r="EA33" s="641"/>
      <c r="EB33" s="641"/>
      <c r="EC33" s="662"/>
    </row>
    <row r="34" spans="2:133" ht="11.25" customHeight="1" x14ac:dyDescent="0.15">
      <c r="B34" s="625" t="s">
        <v>323</v>
      </c>
      <c r="C34" s="626"/>
      <c r="D34" s="626"/>
      <c r="E34" s="626"/>
      <c r="F34" s="626"/>
      <c r="G34" s="626"/>
      <c r="H34" s="626"/>
      <c r="I34" s="626"/>
      <c r="J34" s="626"/>
      <c r="K34" s="626"/>
      <c r="L34" s="626"/>
      <c r="M34" s="626"/>
      <c r="N34" s="626"/>
      <c r="O34" s="626"/>
      <c r="P34" s="626"/>
      <c r="Q34" s="627"/>
      <c r="R34" s="628">
        <v>11737987</v>
      </c>
      <c r="S34" s="629"/>
      <c r="T34" s="629"/>
      <c r="U34" s="629"/>
      <c r="V34" s="629"/>
      <c r="W34" s="629"/>
      <c r="X34" s="629"/>
      <c r="Y34" s="630"/>
      <c r="Z34" s="655">
        <v>6.3</v>
      </c>
      <c r="AA34" s="655"/>
      <c r="AB34" s="655"/>
      <c r="AC34" s="655"/>
      <c r="AD34" s="656" t="s">
        <v>236</v>
      </c>
      <c r="AE34" s="656"/>
      <c r="AF34" s="656"/>
      <c r="AG34" s="656"/>
      <c r="AH34" s="656"/>
      <c r="AI34" s="656"/>
      <c r="AJ34" s="656"/>
      <c r="AK34" s="656"/>
      <c r="AL34" s="631" t="s">
        <v>236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324</v>
      </c>
      <c r="CE34" s="667"/>
      <c r="CF34" s="667"/>
      <c r="CG34" s="667"/>
      <c r="CH34" s="667"/>
      <c r="CI34" s="667"/>
      <c r="CJ34" s="667"/>
      <c r="CK34" s="667"/>
      <c r="CL34" s="667"/>
      <c r="CM34" s="667"/>
      <c r="CN34" s="667"/>
      <c r="CO34" s="667"/>
      <c r="CP34" s="667"/>
      <c r="CQ34" s="668"/>
      <c r="CR34" s="628">
        <v>21522606</v>
      </c>
      <c r="CS34" s="629"/>
      <c r="CT34" s="629"/>
      <c r="CU34" s="629"/>
      <c r="CV34" s="629"/>
      <c r="CW34" s="629"/>
      <c r="CX34" s="629"/>
      <c r="CY34" s="630"/>
      <c r="CZ34" s="631">
        <v>11.8</v>
      </c>
      <c r="DA34" s="641"/>
      <c r="DB34" s="641"/>
      <c r="DC34" s="642"/>
      <c r="DD34" s="634">
        <v>14838274</v>
      </c>
      <c r="DE34" s="629"/>
      <c r="DF34" s="629"/>
      <c r="DG34" s="629"/>
      <c r="DH34" s="629"/>
      <c r="DI34" s="629"/>
      <c r="DJ34" s="629"/>
      <c r="DK34" s="630"/>
      <c r="DL34" s="634">
        <v>13490824</v>
      </c>
      <c r="DM34" s="629"/>
      <c r="DN34" s="629"/>
      <c r="DO34" s="629"/>
      <c r="DP34" s="629"/>
      <c r="DQ34" s="629"/>
      <c r="DR34" s="629"/>
      <c r="DS34" s="629"/>
      <c r="DT34" s="629"/>
      <c r="DU34" s="629"/>
      <c r="DV34" s="630"/>
      <c r="DW34" s="631">
        <v>13</v>
      </c>
      <c r="DX34" s="641"/>
      <c r="DY34" s="641"/>
      <c r="DZ34" s="641"/>
      <c r="EA34" s="641"/>
      <c r="EB34" s="641"/>
      <c r="EC34" s="662"/>
    </row>
    <row r="35" spans="2:133" ht="11.25" customHeight="1" x14ac:dyDescent="0.15">
      <c r="B35" s="625" t="s">
        <v>325</v>
      </c>
      <c r="C35" s="626"/>
      <c r="D35" s="626"/>
      <c r="E35" s="626"/>
      <c r="F35" s="626"/>
      <c r="G35" s="626"/>
      <c r="H35" s="626"/>
      <c r="I35" s="626"/>
      <c r="J35" s="626"/>
      <c r="K35" s="626"/>
      <c r="L35" s="626"/>
      <c r="M35" s="626"/>
      <c r="N35" s="626"/>
      <c r="O35" s="626"/>
      <c r="P35" s="626"/>
      <c r="Q35" s="627"/>
      <c r="R35" s="628">
        <v>113247</v>
      </c>
      <c r="S35" s="629"/>
      <c r="T35" s="629"/>
      <c r="U35" s="629"/>
      <c r="V35" s="629"/>
      <c r="W35" s="629"/>
      <c r="X35" s="629"/>
      <c r="Y35" s="630"/>
      <c r="Z35" s="655">
        <v>0.1</v>
      </c>
      <c r="AA35" s="655"/>
      <c r="AB35" s="655"/>
      <c r="AC35" s="655"/>
      <c r="AD35" s="656">
        <v>45795</v>
      </c>
      <c r="AE35" s="656"/>
      <c r="AF35" s="656"/>
      <c r="AG35" s="656"/>
      <c r="AH35" s="656"/>
      <c r="AI35" s="656"/>
      <c r="AJ35" s="656"/>
      <c r="AK35" s="656"/>
      <c r="AL35" s="631">
        <v>0</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328</v>
      </c>
      <c r="CE35" s="667"/>
      <c r="CF35" s="667"/>
      <c r="CG35" s="667"/>
      <c r="CH35" s="667"/>
      <c r="CI35" s="667"/>
      <c r="CJ35" s="667"/>
      <c r="CK35" s="667"/>
      <c r="CL35" s="667"/>
      <c r="CM35" s="667"/>
      <c r="CN35" s="667"/>
      <c r="CO35" s="667"/>
      <c r="CP35" s="667"/>
      <c r="CQ35" s="668"/>
      <c r="CR35" s="628">
        <v>2036523</v>
      </c>
      <c r="CS35" s="639"/>
      <c r="CT35" s="639"/>
      <c r="CU35" s="639"/>
      <c r="CV35" s="639"/>
      <c r="CW35" s="639"/>
      <c r="CX35" s="639"/>
      <c r="CY35" s="640"/>
      <c r="CZ35" s="631">
        <v>1.1000000000000001</v>
      </c>
      <c r="DA35" s="641"/>
      <c r="DB35" s="641"/>
      <c r="DC35" s="642"/>
      <c r="DD35" s="634">
        <v>1317578</v>
      </c>
      <c r="DE35" s="639"/>
      <c r="DF35" s="639"/>
      <c r="DG35" s="639"/>
      <c r="DH35" s="639"/>
      <c r="DI35" s="639"/>
      <c r="DJ35" s="639"/>
      <c r="DK35" s="640"/>
      <c r="DL35" s="634">
        <v>1281486</v>
      </c>
      <c r="DM35" s="639"/>
      <c r="DN35" s="639"/>
      <c r="DO35" s="639"/>
      <c r="DP35" s="639"/>
      <c r="DQ35" s="639"/>
      <c r="DR35" s="639"/>
      <c r="DS35" s="639"/>
      <c r="DT35" s="639"/>
      <c r="DU35" s="639"/>
      <c r="DV35" s="640"/>
      <c r="DW35" s="631">
        <v>1.2</v>
      </c>
      <c r="DX35" s="641"/>
      <c r="DY35" s="641"/>
      <c r="DZ35" s="641"/>
      <c r="EA35" s="641"/>
      <c r="EB35" s="641"/>
      <c r="EC35" s="662"/>
    </row>
    <row r="36" spans="2:133" ht="11.25" customHeight="1" x14ac:dyDescent="0.15">
      <c r="B36" s="625" t="s">
        <v>329</v>
      </c>
      <c r="C36" s="626"/>
      <c r="D36" s="626"/>
      <c r="E36" s="626"/>
      <c r="F36" s="626"/>
      <c r="G36" s="626"/>
      <c r="H36" s="626"/>
      <c r="I36" s="626"/>
      <c r="J36" s="626"/>
      <c r="K36" s="626"/>
      <c r="L36" s="626"/>
      <c r="M36" s="626"/>
      <c r="N36" s="626"/>
      <c r="O36" s="626"/>
      <c r="P36" s="626"/>
      <c r="Q36" s="627"/>
      <c r="R36" s="628">
        <v>980852</v>
      </c>
      <c r="S36" s="629"/>
      <c r="T36" s="629"/>
      <c r="U36" s="629"/>
      <c r="V36" s="629"/>
      <c r="W36" s="629"/>
      <c r="X36" s="629"/>
      <c r="Y36" s="630"/>
      <c r="Z36" s="655">
        <v>0.5</v>
      </c>
      <c r="AA36" s="655"/>
      <c r="AB36" s="655"/>
      <c r="AC36" s="655"/>
      <c r="AD36" s="656" t="s">
        <v>236</v>
      </c>
      <c r="AE36" s="656"/>
      <c r="AF36" s="656"/>
      <c r="AG36" s="656"/>
      <c r="AH36" s="656"/>
      <c r="AI36" s="656"/>
      <c r="AJ36" s="656"/>
      <c r="AK36" s="656"/>
      <c r="AL36" s="631" t="s">
        <v>236</v>
      </c>
      <c r="AM36" s="632"/>
      <c r="AN36" s="632"/>
      <c r="AO36" s="657"/>
      <c r="AP36" s="221"/>
      <c r="AQ36" s="678" t="s">
        <v>330</v>
      </c>
      <c r="AR36" s="679"/>
      <c r="AS36" s="679"/>
      <c r="AT36" s="679"/>
      <c r="AU36" s="679"/>
      <c r="AV36" s="679"/>
      <c r="AW36" s="679"/>
      <c r="AX36" s="679"/>
      <c r="AY36" s="680"/>
      <c r="AZ36" s="681">
        <v>22158519</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25711</v>
      </c>
      <c r="BW36" s="682"/>
      <c r="BX36" s="682"/>
      <c r="BY36" s="682"/>
      <c r="BZ36" s="682"/>
      <c r="CA36" s="682"/>
      <c r="CB36" s="683"/>
      <c r="CD36" s="670" t="s">
        <v>332</v>
      </c>
      <c r="CE36" s="667"/>
      <c r="CF36" s="667"/>
      <c r="CG36" s="667"/>
      <c r="CH36" s="667"/>
      <c r="CI36" s="667"/>
      <c r="CJ36" s="667"/>
      <c r="CK36" s="667"/>
      <c r="CL36" s="667"/>
      <c r="CM36" s="667"/>
      <c r="CN36" s="667"/>
      <c r="CO36" s="667"/>
      <c r="CP36" s="667"/>
      <c r="CQ36" s="668"/>
      <c r="CR36" s="628">
        <v>10881461</v>
      </c>
      <c r="CS36" s="629"/>
      <c r="CT36" s="629"/>
      <c r="CU36" s="629"/>
      <c r="CV36" s="629"/>
      <c r="CW36" s="629"/>
      <c r="CX36" s="629"/>
      <c r="CY36" s="630"/>
      <c r="CZ36" s="631">
        <v>6</v>
      </c>
      <c r="DA36" s="641"/>
      <c r="DB36" s="641"/>
      <c r="DC36" s="642"/>
      <c r="DD36" s="634">
        <v>9535621</v>
      </c>
      <c r="DE36" s="629"/>
      <c r="DF36" s="629"/>
      <c r="DG36" s="629"/>
      <c r="DH36" s="629"/>
      <c r="DI36" s="629"/>
      <c r="DJ36" s="629"/>
      <c r="DK36" s="630"/>
      <c r="DL36" s="634">
        <v>7047931</v>
      </c>
      <c r="DM36" s="629"/>
      <c r="DN36" s="629"/>
      <c r="DO36" s="629"/>
      <c r="DP36" s="629"/>
      <c r="DQ36" s="629"/>
      <c r="DR36" s="629"/>
      <c r="DS36" s="629"/>
      <c r="DT36" s="629"/>
      <c r="DU36" s="629"/>
      <c r="DV36" s="630"/>
      <c r="DW36" s="631">
        <v>6.8</v>
      </c>
      <c r="DX36" s="641"/>
      <c r="DY36" s="641"/>
      <c r="DZ36" s="641"/>
      <c r="EA36" s="641"/>
      <c r="EB36" s="641"/>
      <c r="EC36" s="662"/>
    </row>
    <row r="37" spans="2:133" ht="11.25" customHeight="1" x14ac:dyDescent="0.15">
      <c r="B37" s="625" t="s">
        <v>333</v>
      </c>
      <c r="C37" s="626"/>
      <c r="D37" s="626"/>
      <c r="E37" s="626"/>
      <c r="F37" s="626"/>
      <c r="G37" s="626"/>
      <c r="H37" s="626"/>
      <c r="I37" s="626"/>
      <c r="J37" s="626"/>
      <c r="K37" s="626"/>
      <c r="L37" s="626"/>
      <c r="M37" s="626"/>
      <c r="N37" s="626"/>
      <c r="O37" s="626"/>
      <c r="P37" s="626"/>
      <c r="Q37" s="627"/>
      <c r="R37" s="628">
        <v>223055</v>
      </c>
      <c r="S37" s="629"/>
      <c r="T37" s="629"/>
      <c r="U37" s="629"/>
      <c r="V37" s="629"/>
      <c r="W37" s="629"/>
      <c r="X37" s="629"/>
      <c r="Y37" s="630"/>
      <c r="Z37" s="655">
        <v>0.1</v>
      </c>
      <c r="AA37" s="655"/>
      <c r="AB37" s="655"/>
      <c r="AC37" s="655"/>
      <c r="AD37" s="656" t="s">
        <v>236</v>
      </c>
      <c r="AE37" s="656"/>
      <c r="AF37" s="656"/>
      <c r="AG37" s="656"/>
      <c r="AH37" s="656"/>
      <c r="AI37" s="656"/>
      <c r="AJ37" s="656"/>
      <c r="AK37" s="656"/>
      <c r="AL37" s="631" t="s">
        <v>236</v>
      </c>
      <c r="AM37" s="632"/>
      <c r="AN37" s="632"/>
      <c r="AO37" s="657"/>
      <c r="AQ37" s="663" t="s">
        <v>334</v>
      </c>
      <c r="AR37" s="664"/>
      <c r="AS37" s="664"/>
      <c r="AT37" s="664"/>
      <c r="AU37" s="664"/>
      <c r="AV37" s="664"/>
      <c r="AW37" s="664"/>
      <c r="AX37" s="664"/>
      <c r="AY37" s="665"/>
      <c r="AZ37" s="628">
        <v>3732575</v>
      </c>
      <c r="BA37" s="629"/>
      <c r="BB37" s="629"/>
      <c r="BC37" s="629"/>
      <c r="BD37" s="639"/>
      <c r="BE37" s="639"/>
      <c r="BF37" s="666"/>
      <c r="BG37" s="670" t="s">
        <v>335</v>
      </c>
      <c r="BH37" s="667"/>
      <c r="BI37" s="667"/>
      <c r="BJ37" s="667"/>
      <c r="BK37" s="667"/>
      <c r="BL37" s="667"/>
      <c r="BM37" s="667"/>
      <c r="BN37" s="667"/>
      <c r="BO37" s="667"/>
      <c r="BP37" s="667"/>
      <c r="BQ37" s="667"/>
      <c r="BR37" s="667"/>
      <c r="BS37" s="667"/>
      <c r="BT37" s="667"/>
      <c r="BU37" s="668"/>
      <c r="BV37" s="628">
        <v>-491178</v>
      </c>
      <c r="BW37" s="629"/>
      <c r="BX37" s="629"/>
      <c r="BY37" s="629"/>
      <c r="BZ37" s="629"/>
      <c r="CA37" s="629"/>
      <c r="CB37" s="669"/>
      <c r="CD37" s="670" t="s">
        <v>336</v>
      </c>
      <c r="CE37" s="667"/>
      <c r="CF37" s="667"/>
      <c r="CG37" s="667"/>
      <c r="CH37" s="667"/>
      <c r="CI37" s="667"/>
      <c r="CJ37" s="667"/>
      <c r="CK37" s="667"/>
      <c r="CL37" s="667"/>
      <c r="CM37" s="667"/>
      <c r="CN37" s="667"/>
      <c r="CO37" s="667"/>
      <c r="CP37" s="667"/>
      <c r="CQ37" s="668"/>
      <c r="CR37" s="628">
        <v>33089</v>
      </c>
      <c r="CS37" s="639"/>
      <c r="CT37" s="639"/>
      <c r="CU37" s="639"/>
      <c r="CV37" s="639"/>
      <c r="CW37" s="639"/>
      <c r="CX37" s="639"/>
      <c r="CY37" s="640"/>
      <c r="CZ37" s="631">
        <v>0</v>
      </c>
      <c r="DA37" s="641"/>
      <c r="DB37" s="641"/>
      <c r="DC37" s="642"/>
      <c r="DD37" s="634">
        <v>33089</v>
      </c>
      <c r="DE37" s="639"/>
      <c r="DF37" s="639"/>
      <c r="DG37" s="639"/>
      <c r="DH37" s="639"/>
      <c r="DI37" s="639"/>
      <c r="DJ37" s="639"/>
      <c r="DK37" s="640"/>
      <c r="DL37" s="634">
        <v>33089</v>
      </c>
      <c r="DM37" s="639"/>
      <c r="DN37" s="639"/>
      <c r="DO37" s="639"/>
      <c r="DP37" s="639"/>
      <c r="DQ37" s="639"/>
      <c r="DR37" s="639"/>
      <c r="DS37" s="639"/>
      <c r="DT37" s="639"/>
      <c r="DU37" s="639"/>
      <c r="DV37" s="640"/>
      <c r="DW37" s="631">
        <v>0</v>
      </c>
      <c r="DX37" s="641"/>
      <c r="DY37" s="641"/>
      <c r="DZ37" s="641"/>
      <c r="EA37" s="641"/>
      <c r="EB37" s="641"/>
      <c r="EC37" s="662"/>
    </row>
    <row r="38" spans="2:133" ht="11.25" customHeight="1" x14ac:dyDescent="0.15">
      <c r="B38" s="625" t="s">
        <v>337</v>
      </c>
      <c r="C38" s="626"/>
      <c r="D38" s="626"/>
      <c r="E38" s="626"/>
      <c r="F38" s="626"/>
      <c r="G38" s="626"/>
      <c r="H38" s="626"/>
      <c r="I38" s="626"/>
      <c r="J38" s="626"/>
      <c r="K38" s="626"/>
      <c r="L38" s="626"/>
      <c r="M38" s="626"/>
      <c r="N38" s="626"/>
      <c r="O38" s="626"/>
      <c r="P38" s="626"/>
      <c r="Q38" s="627"/>
      <c r="R38" s="628">
        <v>2874554</v>
      </c>
      <c r="S38" s="629"/>
      <c r="T38" s="629"/>
      <c r="U38" s="629"/>
      <c r="V38" s="629"/>
      <c r="W38" s="629"/>
      <c r="X38" s="629"/>
      <c r="Y38" s="630"/>
      <c r="Z38" s="655">
        <v>1.5</v>
      </c>
      <c r="AA38" s="655"/>
      <c r="AB38" s="655"/>
      <c r="AC38" s="655"/>
      <c r="AD38" s="656" t="s">
        <v>236</v>
      </c>
      <c r="AE38" s="656"/>
      <c r="AF38" s="656"/>
      <c r="AG38" s="656"/>
      <c r="AH38" s="656"/>
      <c r="AI38" s="656"/>
      <c r="AJ38" s="656"/>
      <c r="AK38" s="656"/>
      <c r="AL38" s="631" t="s">
        <v>236</v>
      </c>
      <c r="AM38" s="632"/>
      <c r="AN38" s="632"/>
      <c r="AO38" s="657"/>
      <c r="AQ38" s="663" t="s">
        <v>338</v>
      </c>
      <c r="AR38" s="664"/>
      <c r="AS38" s="664"/>
      <c r="AT38" s="664"/>
      <c r="AU38" s="664"/>
      <c r="AV38" s="664"/>
      <c r="AW38" s="664"/>
      <c r="AX38" s="664"/>
      <c r="AY38" s="665"/>
      <c r="AZ38" s="628">
        <v>1898404</v>
      </c>
      <c r="BA38" s="629"/>
      <c r="BB38" s="629"/>
      <c r="BC38" s="629"/>
      <c r="BD38" s="639"/>
      <c r="BE38" s="639"/>
      <c r="BF38" s="666"/>
      <c r="BG38" s="670" t="s">
        <v>339</v>
      </c>
      <c r="BH38" s="667"/>
      <c r="BI38" s="667"/>
      <c r="BJ38" s="667"/>
      <c r="BK38" s="667"/>
      <c r="BL38" s="667"/>
      <c r="BM38" s="667"/>
      <c r="BN38" s="667"/>
      <c r="BO38" s="667"/>
      <c r="BP38" s="667"/>
      <c r="BQ38" s="667"/>
      <c r="BR38" s="667"/>
      <c r="BS38" s="667"/>
      <c r="BT38" s="667"/>
      <c r="BU38" s="668"/>
      <c r="BV38" s="628">
        <v>51599</v>
      </c>
      <c r="BW38" s="629"/>
      <c r="BX38" s="629"/>
      <c r="BY38" s="629"/>
      <c r="BZ38" s="629"/>
      <c r="CA38" s="629"/>
      <c r="CB38" s="669"/>
      <c r="CD38" s="670" t="s">
        <v>340</v>
      </c>
      <c r="CE38" s="667"/>
      <c r="CF38" s="667"/>
      <c r="CG38" s="667"/>
      <c r="CH38" s="667"/>
      <c r="CI38" s="667"/>
      <c r="CJ38" s="667"/>
      <c r="CK38" s="667"/>
      <c r="CL38" s="667"/>
      <c r="CM38" s="667"/>
      <c r="CN38" s="667"/>
      <c r="CO38" s="667"/>
      <c r="CP38" s="667"/>
      <c r="CQ38" s="668"/>
      <c r="CR38" s="628">
        <v>16201973</v>
      </c>
      <c r="CS38" s="629"/>
      <c r="CT38" s="629"/>
      <c r="CU38" s="629"/>
      <c r="CV38" s="629"/>
      <c r="CW38" s="629"/>
      <c r="CX38" s="629"/>
      <c r="CY38" s="630"/>
      <c r="CZ38" s="631">
        <v>8.9</v>
      </c>
      <c r="DA38" s="641"/>
      <c r="DB38" s="641"/>
      <c r="DC38" s="642"/>
      <c r="DD38" s="634">
        <v>13037493</v>
      </c>
      <c r="DE38" s="629"/>
      <c r="DF38" s="629"/>
      <c r="DG38" s="629"/>
      <c r="DH38" s="629"/>
      <c r="DI38" s="629"/>
      <c r="DJ38" s="629"/>
      <c r="DK38" s="630"/>
      <c r="DL38" s="634">
        <v>12204303</v>
      </c>
      <c r="DM38" s="629"/>
      <c r="DN38" s="629"/>
      <c r="DO38" s="629"/>
      <c r="DP38" s="629"/>
      <c r="DQ38" s="629"/>
      <c r="DR38" s="629"/>
      <c r="DS38" s="629"/>
      <c r="DT38" s="629"/>
      <c r="DU38" s="629"/>
      <c r="DV38" s="630"/>
      <c r="DW38" s="631">
        <v>11.7</v>
      </c>
      <c r="DX38" s="641"/>
      <c r="DY38" s="641"/>
      <c r="DZ38" s="641"/>
      <c r="EA38" s="641"/>
      <c r="EB38" s="641"/>
      <c r="EC38" s="662"/>
    </row>
    <row r="39" spans="2:133" ht="11.25" customHeight="1" x14ac:dyDescent="0.15">
      <c r="B39" s="625" t="s">
        <v>341</v>
      </c>
      <c r="C39" s="626"/>
      <c r="D39" s="626"/>
      <c r="E39" s="626"/>
      <c r="F39" s="626"/>
      <c r="G39" s="626"/>
      <c r="H39" s="626"/>
      <c r="I39" s="626"/>
      <c r="J39" s="626"/>
      <c r="K39" s="626"/>
      <c r="L39" s="626"/>
      <c r="M39" s="626"/>
      <c r="N39" s="626"/>
      <c r="O39" s="626"/>
      <c r="P39" s="626"/>
      <c r="Q39" s="627"/>
      <c r="R39" s="628">
        <v>2954106</v>
      </c>
      <c r="S39" s="629"/>
      <c r="T39" s="629"/>
      <c r="U39" s="629"/>
      <c r="V39" s="629"/>
      <c r="W39" s="629"/>
      <c r="X39" s="629"/>
      <c r="Y39" s="630"/>
      <c r="Z39" s="655">
        <v>1.6</v>
      </c>
      <c r="AA39" s="655"/>
      <c r="AB39" s="655"/>
      <c r="AC39" s="655"/>
      <c r="AD39" s="656">
        <v>11685</v>
      </c>
      <c r="AE39" s="656"/>
      <c r="AF39" s="656"/>
      <c r="AG39" s="656"/>
      <c r="AH39" s="656"/>
      <c r="AI39" s="656"/>
      <c r="AJ39" s="656"/>
      <c r="AK39" s="656"/>
      <c r="AL39" s="631">
        <v>0</v>
      </c>
      <c r="AM39" s="632"/>
      <c r="AN39" s="632"/>
      <c r="AO39" s="657"/>
      <c r="AQ39" s="663" t="s">
        <v>342</v>
      </c>
      <c r="AR39" s="664"/>
      <c r="AS39" s="664"/>
      <c r="AT39" s="664"/>
      <c r="AU39" s="664"/>
      <c r="AV39" s="664"/>
      <c r="AW39" s="664"/>
      <c r="AX39" s="664"/>
      <c r="AY39" s="665"/>
      <c r="AZ39" s="628">
        <v>325567</v>
      </c>
      <c r="BA39" s="629"/>
      <c r="BB39" s="629"/>
      <c r="BC39" s="629"/>
      <c r="BD39" s="639"/>
      <c r="BE39" s="639"/>
      <c r="BF39" s="666"/>
      <c r="BG39" s="670" t="s">
        <v>343</v>
      </c>
      <c r="BH39" s="667"/>
      <c r="BI39" s="667"/>
      <c r="BJ39" s="667"/>
      <c r="BK39" s="667"/>
      <c r="BL39" s="667"/>
      <c r="BM39" s="667"/>
      <c r="BN39" s="667"/>
      <c r="BO39" s="667"/>
      <c r="BP39" s="667"/>
      <c r="BQ39" s="667"/>
      <c r="BR39" s="667"/>
      <c r="BS39" s="667"/>
      <c r="BT39" s="667"/>
      <c r="BU39" s="668"/>
      <c r="BV39" s="628">
        <v>76438</v>
      </c>
      <c r="BW39" s="629"/>
      <c r="BX39" s="629"/>
      <c r="BY39" s="629"/>
      <c r="BZ39" s="629"/>
      <c r="CA39" s="629"/>
      <c r="CB39" s="669"/>
      <c r="CD39" s="670" t="s">
        <v>344</v>
      </c>
      <c r="CE39" s="667"/>
      <c r="CF39" s="667"/>
      <c r="CG39" s="667"/>
      <c r="CH39" s="667"/>
      <c r="CI39" s="667"/>
      <c r="CJ39" s="667"/>
      <c r="CK39" s="667"/>
      <c r="CL39" s="667"/>
      <c r="CM39" s="667"/>
      <c r="CN39" s="667"/>
      <c r="CO39" s="667"/>
      <c r="CP39" s="667"/>
      <c r="CQ39" s="668"/>
      <c r="CR39" s="628">
        <v>2871875</v>
      </c>
      <c r="CS39" s="639"/>
      <c r="CT39" s="639"/>
      <c r="CU39" s="639"/>
      <c r="CV39" s="639"/>
      <c r="CW39" s="639"/>
      <c r="CX39" s="639"/>
      <c r="CY39" s="640"/>
      <c r="CZ39" s="631">
        <v>1.6</v>
      </c>
      <c r="DA39" s="641"/>
      <c r="DB39" s="641"/>
      <c r="DC39" s="642"/>
      <c r="DD39" s="634">
        <v>2821752</v>
      </c>
      <c r="DE39" s="639"/>
      <c r="DF39" s="639"/>
      <c r="DG39" s="639"/>
      <c r="DH39" s="639"/>
      <c r="DI39" s="639"/>
      <c r="DJ39" s="639"/>
      <c r="DK39" s="640"/>
      <c r="DL39" s="634" t="s">
        <v>236</v>
      </c>
      <c r="DM39" s="639"/>
      <c r="DN39" s="639"/>
      <c r="DO39" s="639"/>
      <c r="DP39" s="639"/>
      <c r="DQ39" s="639"/>
      <c r="DR39" s="639"/>
      <c r="DS39" s="639"/>
      <c r="DT39" s="639"/>
      <c r="DU39" s="639"/>
      <c r="DV39" s="640"/>
      <c r="DW39" s="631" t="s">
        <v>236</v>
      </c>
      <c r="DX39" s="641"/>
      <c r="DY39" s="641"/>
      <c r="DZ39" s="641"/>
      <c r="EA39" s="641"/>
      <c r="EB39" s="641"/>
      <c r="EC39" s="662"/>
    </row>
    <row r="40" spans="2:133" ht="11.25" customHeight="1" x14ac:dyDescent="0.15">
      <c r="B40" s="625" t="s">
        <v>345</v>
      </c>
      <c r="C40" s="626"/>
      <c r="D40" s="626"/>
      <c r="E40" s="626"/>
      <c r="F40" s="626"/>
      <c r="G40" s="626"/>
      <c r="H40" s="626"/>
      <c r="I40" s="626"/>
      <c r="J40" s="626"/>
      <c r="K40" s="626"/>
      <c r="L40" s="626"/>
      <c r="M40" s="626"/>
      <c r="N40" s="626"/>
      <c r="O40" s="626"/>
      <c r="P40" s="626"/>
      <c r="Q40" s="627"/>
      <c r="R40" s="628">
        <v>18959571</v>
      </c>
      <c r="S40" s="629"/>
      <c r="T40" s="629"/>
      <c r="U40" s="629"/>
      <c r="V40" s="629"/>
      <c r="W40" s="629"/>
      <c r="X40" s="629"/>
      <c r="Y40" s="630"/>
      <c r="Z40" s="655">
        <v>10.1</v>
      </c>
      <c r="AA40" s="655"/>
      <c r="AB40" s="655"/>
      <c r="AC40" s="655"/>
      <c r="AD40" s="656" t="s">
        <v>236</v>
      </c>
      <c r="AE40" s="656"/>
      <c r="AF40" s="656"/>
      <c r="AG40" s="656"/>
      <c r="AH40" s="656"/>
      <c r="AI40" s="656"/>
      <c r="AJ40" s="656"/>
      <c r="AK40" s="656"/>
      <c r="AL40" s="631" t="s">
        <v>236</v>
      </c>
      <c r="AM40" s="632"/>
      <c r="AN40" s="632"/>
      <c r="AO40" s="657"/>
      <c r="AQ40" s="663" t="s">
        <v>346</v>
      </c>
      <c r="AR40" s="664"/>
      <c r="AS40" s="664"/>
      <c r="AT40" s="664"/>
      <c r="AU40" s="664"/>
      <c r="AV40" s="664"/>
      <c r="AW40" s="664"/>
      <c r="AX40" s="664"/>
      <c r="AY40" s="665"/>
      <c r="AZ40" s="628">
        <v>252480</v>
      </c>
      <c r="BA40" s="629"/>
      <c r="BB40" s="629"/>
      <c r="BC40" s="629"/>
      <c r="BD40" s="639"/>
      <c r="BE40" s="639"/>
      <c r="BF40" s="666"/>
      <c r="BG40" s="671" t="s">
        <v>347</v>
      </c>
      <c r="BH40" s="672"/>
      <c r="BI40" s="672"/>
      <c r="BJ40" s="672"/>
      <c r="BK40" s="672"/>
      <c r="BL40" s="222"/>
      <c r="BM40" s="667" t="s">
        <v>348</v>
      </c>
      <c r="BN40" s="667"/>
      <c r="BO40" s="667"/>
      <c r="BP40" s="667"/>
      <c r="BQ40" s="667"/>
      <c r="BR40" s="667"/>
      <c r="BS40" s="667"/>
      <c r="BT40" s="667"/>
      <c r="BU40" s="668"/>
      <c r="BV40" s="628">
        <v>105</v>
      </c>
      <c r="BW40" s="629"/>
      <c r="BX40" s="629"/>
      <c r="BY40" s="629"/>
      <c r="BZ40" s="629"/>
      <c r="CA40" s="629"/>
      <c r="CB40" s="669"/>
      <c r="CD40" s="670" t="s">
        <v>349</v>
      </c>
      <c r="CE40" s="667"/>
      <c r="CF40" s="667"/>
      <c r="CG40" s="667"/>
      <c r="CH40" s="667"/>
      <c r="CI40" s="667"/>
      <c r="CJ40" s="667"/>
      <c r="CK40" s="667"/>
      <c r="CL40" s="667"/>
      <c r="CM40" s="667"/>
      <c r="CN40" s="667"/>
      <c r="CO40" s="667"/>
      <c r="CP40" s="667"/>
      <c r="CQ40" s="668"/>
      <c r="CR40" s="628">
        <v>1953366</v>
      </c>
      <c r="CS40" s="629"/>
      <c r="CT40" s="629"/>
      <c r="CU40" s="629"/>
      <c r="CV40" s="629"/>
      <c r="CW40" s="629"/>
      <c r="CX40" s="629"/>
      <c r="CY40" s="630"/>
      <c r="CZ40" s="631">
        <v>1.1000000000000001</v>
      </c>
      <c r="DA40" s="641"/>
      <c r="DB40" s="641"/>
      <c r="DC40" s="642"/>
      <c r="DD40" s="634">
        <v>917859</v>
      </c>
      <c r="DE40" s="629"/>
      <c r="DF40" s="629"/>
      <c r="DG40" s="629"/>
      <c r="DH40" s="629"/>
      <c r="DI40" s="629"/>
      <c r="DJ40" s="629"/>
      <c r="DK40" s="630"/>
      <c r="DL40" s="634">
        <v>374</v>
      </c>
      <c r="DM40" s="629"/>
      <c r="DN40" s="629"/>
      <c r="DO40" s="629"/>
      <c r="DP40" s="629"/>
      <c r="DQ40" s="629"/>
      <c r="DR40" s="629"/>
      <c r="DS40" s="629"/>
      <c r="DT40" s="629"/>
      <c r="DU40" s="629"/>
      <c r="DV40" s="630"/>
      <c r="DW40" s="631">
        <v>0</v>
      </c>
      <c r="DX40" s="641"/>
      <c r="DY40" s="641"/>
      <c r="DZ40" s="641"/>
      <c r="EA40" s="641"/>
      <c r="EB40" s="641"/>
      <c r="EC40" s="662"/>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236</v>
      </c>
      <c r="AA41" s="655"/>
      <c r="AB41" s="655"/>
      <c r="AC41" s="655"/>
      <c r="AD41" s="656" t="s">
        <v>236</v>
      </c>
      <c r="AE41" s="656"/>
      <c r="AF41" s="656"/>
      <c r="AG41" s="656"/>
      <c r="AH41" s="656"/>
      <c r="AI41" s="656"/>
      <c r="AJ41" s="656"/>
      <c r="AK41" s="656"/>
      <c r="AL41" s="631" t="s">
        <v>236</v>
      </c>
      <c r="AM41" s="632"/>
      <c r="AN41" s="632"/>
      <c r="AO41" s="657"/>
      <c r="AQ41" s="663" t="s">
        <v>351</v>
      </c>
      <c r="AR41" s="664"/>
      <c r="AS41" s="664"/>
      <c r="AT41" s="664"/>
      <c r="AU41" s="664"/>
      <c r="AV41" s="664"/>
      <c r="AW41" s="664"/>
      <c r="AX41" s="664"/>
      <c r="AY41" s="665"/>
      <c r="AZ41" s="628">
        <v>3664076</v>
      </c>
      <c r="BA41" s="629"/>
      <c r="BB41" s="629"/>
      <c r="BC41" s="629"/>
      <c r="BD41" s="639"/>
      <c r="BE41" s="639"/>
      <c r="BF41" s="666"/>
      <c r="BG41" s="671"/>
      <c r="BH41" s="672"/>
      <c r="BI41" s="672"/>
      <c r="BJ41" s="672"/>
      <c r="BK41" s="672"/>
      <c r="BL41" s="222"/>
      <c r="BM41" s="667" t="s">
        <v>352</v>
      </c>
      <c r="BN41" s="667"/>
      <c r="BO41" s="667"/>
      <c r="BP41" s="667"/>
      <c r="BQ41" s="667"/>
      <c r="BR41" s="667"/>
      <c r="BS41" s="667"/>
      <c r="BT41" s="667"/>
      <c r="BU41" s="668"/>
      <c r="BV41" s="628">
        <v>1</v>
      </c>
      <c r="BW41" s="629"/>
      <c r="BX41" s="629"/>
      <c r="BY41" s="629"/>
      <c r="BZ41" s="629"/>
      <c r="CA41" s="629"/>
      <c r="CB41" s="669"/>
      <c r="CD41" s="670" t="s">
        <v>353</v>
      </c>
      <c r="CE41" s="667"/>
      <c r="CF41" s="667"/>
      <c r="CG41" s="667"/>
      <c r="CH41" s="667"/>
      <c r="CI41" s="667"/>
      <c r="CJ41" s="667"/>
      <c r="CK41" s="667"/>
      <c r="CL41" s="667"/>
      <c r="CM41" s="667"/>
      <c r="CN41" s="667"/>
      <c r="CO41" s="667"/>
      <c r="CP41" s="667"/>
      <c r="CQ41" s="668"/>
      <c r="CR41" s="628" t="s">
        <v>236</v>
      </c>
      <c r="CS41" s="639"/>
      <c r="CT41" s="639"/>
      <c r="CU41" s="639"/>
      <c r="CV41" s="639"/>
      <c r="CW41" s="639"/>
      <c r="CX41" s="639"/>
      <c r="CY41" s="640"/>
      <c r="CZ41" s="631" t="s">
        <v>236</v>
      </c>
      <c r="DA41" s="641"/>
      <c r="DB41" s="641"/>
      <c r="DC41" s="642"/>
      <c r="DD41" s="634" t="s">
        <v>236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236</v>
      </c>
      <c r="S42" s="629"/>
      <c r="T42" s="629"/>
      <c r="U42" s="629"/>
      <c r="V42" s="629"/>
      <c r="W42" s="629"/>
      <c r="X42" s="629"/>
      <c r="Y42" s="630"/>
      <c r="Z42" s="655" t="s">
        <v>236</v>
      </c>
      <c r="AA42" s="655"/>
      <c r="AB42" s="655"/>
      <c r="AC42" s="655"/>
      <c r="AD42" s="656" t="s">
        <v>236</v>
      </c>
      <c r="AE42" s="656"/>
      <c r="AF42" s="656"/>
      <c r="AG42" s="656"/>
      <c r="AH42" s="656"/>
      <c r="AI42" s="656"/>
      <c r="AJ42" s="656"/>
      <c r="AK42" s="656"/>
      <c r="AL42" s="631" t="s">
        <v>236</v>
      </c>
      <c r="AM42" s="632"/>
      <c r="AN42" s="632"/>
      <c r="AO42" s="657"/>
      <c r="AQ42" s="675" t="s">
        <v>355</v>
      </c>
      <c r="AR42" s="676"/>
      <c r="AS42" s="676"/>
      <c r="AT42" s="676"/>
      <c r="AU42" s="676"/>
      <c r="AV42" s="676"/>
      <c r="AW42" s="676"/>
      <c r="AX42" s="676"/>
      <c r="AY42" s="677"/>
      <c r="AZ42" s="608">
        <v>12285417</v>
      </c>
      <c r="BA42" s="643"/>
      <c r="BB42" s="643"/>
      <c r="BC42" s="643"/>
      <c r="BD42" s="609"/>
      <c r="BE42" s="609"/>
      <c r="BF42" s="658"/>
      <c r="BG42" s="673"/>
      <c r="BH42" s="674"/>
      <c r="BI42" s="674"/>
      <c r="BJ42" s="674"/>
      <c r="BK42" s="674"/>
      <c r="BL42" s="223"/>
      <c r="BM42" s="659" t="s">
        <v>356</v>
      </c>
      <c r="BN42" s="659"/>
      <c r="BO42" s="659"/>
      <c r="BP42" s="659"/>
      <c r="BQ42" s="659"/>
      <c r="BR42" s="659"/>
      <c r="BS42" s="659"/>
      <c r="BT42" s="659"/>
      <c r="BU42" s="660"/>
      <c r="BV42" s="608">
        <v>402</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21988593</v>
      </c>
      <c r="CS42" s="639"/>
      <c r="CT42" s="639"/>
      <c r="CU42" s="639"/>
      <c r="CV42" s="639"/>
      <c r="CW42" s="639"/>
      <c r="CX42" s="639"/>
      <c r="CY42" s="640"/>
      <c r="CZ42" s="631">
        <v>12</v>
      </c>
      <c r="DA42" s="641"/>
      <c r="DB42" s="641"/>
      <c r="DC42" s="642"/>
      <c r="DD42" s="634">
        <v>3750293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7061471</v>
      </c>
      <c r="S43" s="629"/>
      <c r="T43" s="629"/>
      <c r="U43" s="629"/>
      <c r="V43" s="629"/>
      <c r="W43" s="629"/>
      <c r="X43" s="629"/>
      <c r="Y43" s="630"/>
      <c r="Z43" s="655">
        <v>3.8</v>
      </c>
      <c r="AA43" s="655"/>
      <c r="AB43" s="655"/>
      <c r="AC43" s="655"/>
      <c r="AD43" s="656" t="s">
        <v>236</v>
      </c>
      <c r="AE43" s="656"/>
      <c r="AF43" s="656"/>
      <c r="AG43" s="656"/>
      <c r="AH43" s="656"/>
      <c r="AI43" s="656"/>
      <c r="AJ43" s="656"/>
      <c r="AK43" s="656"/>
      <c r="AL43" s="631" t="s">
        <v>236</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v>240231</v>
      </c>
      <c r="CS43" s="639"/>
      <c r="CT43" s="639"/>
      <c r="CU43" s="639"/>
      <c r="CV43" s="639"/>
      <c r="CW43" s="639"/>
      <c r="CX43" s="639"/>
      <c r="CY43" s="640"/>
      <c r="CZ43" s="631">
        <v>0.1</v>
      </c>
      <c r="DA43" s="641"/>
      <c r="DB43" s="641"/>
      <c r="DC43" s="642"/>
      <c r="DD43" s="634">
        <v>239779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187318575</v>
      </c>
      <c r="S44" s="643"/>
      <c r="T44" s="643"/>
      <c r="U44" s="643"/>
      <c r="V44" s="643"/>
      <c r="W44" s="643"/>
      <c r="X44" s="643"/>
      <c r="Y44" s="644"/>
      <c r="Z44" s="645">
        <v>100</v>
      </c>
      <c r="AA44" s="645"/>
      <c r="AB44" s="645"/>
      <c r="AC44" s="645"/>
      <c r="AD44" s="646">
        <v>96977918</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21977934</v>
      </c>
      <c r="CS44" s="629"/>
      <c r="CT44" s="629"/>
      <c r="CU44" s="629"/>
      <c r="CV44" s="629"/>
      <c r="CW44" s="629"/>
      <c r="CX44" s="629"/>
      <c r="CY44" s="630"/>
      <c r="CZ44" s="631">
        <v>12</v>
      </c>
      <c r="DA44" s="632"/>
      <c r="DB44" s="632"/>
      <c r="DC44" s="633"/>
      <c r="DD44" s="634">
        <v>3746070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10142640</v>
      </c>
      <c r="CS45" s="639"/>
      <c r="CT45" s="639"/>
      <c r="CU45" s="639"/>
      <c r="CV45" s="639"/>
      <c r="CW45" s="639"/>
      <c r="CX45" s="639"/>
      <c r="CY45" s="640"/>
      <c r="CZ45" s="631">
        <v>5.5</v>
      </c>
      <c r="DA45" s="641"/>
      <c r="DB45" s="641"/>
      <c r="DC45" s="642"/>
      <c r="DD45" s="634">
        <v>420035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11263906</v>
      </c>
      <c r="CS46" s="629"/>
      <c r="CT46" s="629"/>
      <c r="CU46" s="629"/>
      <c r="CV46" s="629"/>
      <c r="CW46" s="629"/>
      <c r="CX46" s="629"/>
      <c r="CY46" s="630"/>
      <c r="CZ46" s="631">
        <v>6.2</v>
      </c>
      <c r="DA46" s="632"/>
      <c r="DB46" s="632"/>
      <c r="DC46" s="633"/>
      <c r="DD46" s="634">
        <v>3194408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v>10659</v>
      </c>
      <c r="CS47" s="639"/>
      <c r="CT47" s="639"/>
      <c r="CU47" s="639"/>
      <c r="CV47" s="639"/>
      <c r="CW47" s="639"/>
      <c r="CX47" s="639"/>
      <c r="CY47" s="640"/>
      <c r="CZ47" s="631">
        <v>0</v>
      </c>
      <c r="DA47" s="641"/>
      <c r="DB47" s="641"/>
      <c r="DC47" s="642"/>
      <c r="DD47" s="634">
        <v>4223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236</v>
      </c>
      <c r="CS48" s="629"/>
      <c r="CT48" s="629"/>
      <c r="CU48" s="629"/>
      <c r="CV48" s="629"/>
      <c r="CW48" s="629"/>
      <c r="CX48" s="629"/>
      <c r="CY48" s="630"/>
      <c r="CZ48" s="631" t="s">
        <v>236</v>
      </c>
      <c r="DA48" s="632"/>
      <c r="DB48" s="632"/>
      <c r="DC48" s="633"/>
      <c r="DD48" s="634" t="s">
        <v>236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182753513</v>
      </c>
      <c r="CS49" s="609"/>
      <c r="CT49" s="609"/>
      <c r="CU49" s="609"/>
      <c r="CV49" s="609"/>
      <c r="CW49" s="609"/>
      <c r="CX49" s="609"/>
      <c r="CY49" s="610"/>
      <c r="CZ49" s="611">
        <v>100</v>
      </c>
      <c r="DA49" s="612"/>
      <c r="DB49" s="612"/>
      <c r="DC49" s="613"/>
      <c r="DD49" s="614">
        <v>107008235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DL51mybfM1yXeTKvDjd1F43FEgnMHf2y9gmcic2YXaGlh8zy/tGdmwkEFpsr12ltwWH2q9w5MbqYjwSHA4rj8A==" saltValue="IHozouHDn+BOZP0DqN1oW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371</v>
      </c>
      <c r="DK2" s="1120"/>
      <c r="DL2" s="1120"/>
      <c r="DM2" s="1120"/>
      <c r="DN2" s="1120"/>
      <c r="DO2" s="1121"/>
      <c r="DP2" s="231"/>
      <c r="DQ2" s="1119" t="s">
        <v>372</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2"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35"/>
      <c r="BA5" s="235"/>
      <c r="BB5" s="235"/>
      <c r="BC5" s="235"/>
      <c r="BD5" s="235"/>
      <c r="BE5" s="236"/>
      <c r="BF5" s="236"/>
      <c r="BG5" s="236"/>
      <c r="BH5" s="236"/>
      <c r="BI5" s="236"/>
      <c r="BJ5" s="236"/>
      <c r="BK5" s="236"/>
      <c r="BL5" s="236"/>
      <c r="BM5" s="236"/>
      <c r="BN5" s="236"/>
      <c r="BO5" s="236"/>
      <c r="BP5" s="236"/>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2" t="s">
        <v>389</v>
      </c>
      <c r="DH5" s="1113"/>
      <c r="DI5" s="1113"/>
      <c r="DJ5" s="1113"/>
      <c r="DK5" s="1114"/>
      <c r="DL5" s="1112" t="s">
        <v>390</v>
      </c>
      <c r="DM5" s="1113"/>
      <c r="DN5" s="1113"/>
      <c r="DO5" s="1113"/>
      <c r="DP5" s="1114"/>
      <c r="DQ5" s="1029" t="s">
        <v>391</v>
      </c>
      <c r="DR5" s="1030"/>
      <c r="DS5" s="1030"/>
      <c r="DT5" s="1030"/>
      <c r="DU5" s="1031"/>
      <c r="DV5" s="1029" t="s">
        <v>382</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563</v>
      </c>
      <c r="C7" s="1076"/>
      <c r="D7" s="1076"/>
      <c r="E7" s="1076"/>
      <c r="F7" s="1076"/>
      <c r="G7" s="1076"/>
      <c r="H7" s="1076"/>
      <c r="I7" s="1076"/>
      <c r="J7" s="1076"/>
      <c r="K7" s="1076"/>
      <c r="L7" s="1076"/>
      <c r="M7" s="1076"/>
      <c r="N7" s="1076"/>
      <c r="O7" s="1076"/>
      <c r="P7" s="1077"/>
      <c r="Q7" s="1130">
        <v>187364</v>
      </c>
      <c r="R7" s="1131"/>
      <c r="S7" s="1131"/>
      <c r="T7" s="1131"/>
      <c r="U7" s="1131"/>
      <c r="V7" s="1131">
        <v>182906</v>
      </c>
      <c r="W7" s="1131"/>
      <c r="X7" s="1131"/>
      <c r="Y7" s="1131"/>
      <c r="Z7" s="1131"/>
      <c r="AA7" s="1131">
        <v>4457</v>
      </c>
      <c r="AB7" s="1131"/>
      <c r="AC7" s="1131"/>
      <c r="AD7" s="1131"/>
      <c r="AE7" s="1132"/>
      <c r="AF7" s="1133">
        <v>3794</v>
      </c>
      <c r="AG7" s="1134"/>
      <c r="AH7" s="1134"/>
      <c r="AI7" s="1134"/>
      <c r="AJ7" s="1135"/>
      <c r="AK7" s="1136">
        <v>194</v>
      </c>
      <c r="AL7" s="1137"/>
      <c r="AM7" s="1137"/>
      <c r="AN7" s="1137"/>
      <c r="AO7" s="1137"/>
      <c r="AP7" s="1137">
        <v>180197</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t="s">
        <v>599</v>
      </c>
      <c r="BS7" s="1127" t="s">
        <v>589</v>
      </c>
      <c r="BT7" s="1128"/>
      <c r="BU7" s="1128"/>
      <c r="BV7" s="1128"/>
      <c r="BW7" s="1128"/>
      <c r="BX7" s="1128"/>
      <c r="BY7" s="1128"/>
      <c r="BZ7" s="1128"/>
      <c r="CA7" s="1128"/>
      <c r="CB7" s="1128"/>
      <c r="CC7" s="1128"/>
      <c r="CD7" s="1128"/>
      <c r="CE7" s="1128"/>
      <c r="CF7" s="1128"/>
      <c r="CG7" s="1140"/>
      <c r="CH7" s="1124">
        <v>0</v>
      </c>
      <c r="CI7" s="1125"/>
      <c r="CJ7" s="1125"/>
      <c r="CK7" s="1125"/>
      <c r="CL7" s="1126"/>
      <c r="CM7" s="1124">
        <v>50</v>
      </c>
      <c r="CN7" s="1125"/>
      <c r="CO7" s="1125"/>
      <c r="CP7" s="1125"/>
      <c r="CQ7" s="1126"/>
      <c r="CR7" s="1124">
        <v>5</v>
      </c>
      <c r="CS7" s="1125"/>
      <c r="CT7" s="1125"/>
      <c r="CU7" s="1125"/>
      <c r="CV7" s="1126"/>
      <c r="CW7" s="1124" t="s">
        <v>513</v>
      </c>
      <c r="CX7" s="1125"/>
      <c r="CY7" s="1125"/>
      <c r="CZ7" s="1125"/>
      <c r="DA7" s="1126"/>
      <c r="DB7" s="1124">
        <v>652</v>
      </c>
      <c r="DC7" s="1125"/>
      <c r="DD7" s="1125"/>
      <c r="DE7" s="1125"/>
      <c r="DF7" s="1126"/>
      <c r="DG7" s="1124" t="s">
        <v>513</v>
      </c>
      <c r="DH7" s="1125"/>
      <c r="DI7" s="1125"/>
      <c r="DJ7" s="1125"/>
      <c r="DK7" s="1126"/>
      <c r="DL7" s="1124" t="s">
        <v>513</v>
      </c>
      <c r="DM7" s="1125"/>
      <c r="DN7" s="1125"/>
      <c r="DO7" s="1125"/>
      <c r="DP7" s="1126"/>
      <c r="DQ7" s="1124">
        <v>602</v>
      </c>
      <c r="DR7" s="1125"/>
      <c r="DS7" s="1125"/>
      <c r="DT7" s="1125"/>
      <c r="DU7" s="1126"/>
      <c r="DV7" s="1127"/>
      <c r="DW7" s="1128"/>
      <c r="DX7" s="1128"/>
      <c r="DY7" s="1128"/>
      <c r="DZ7" s="1129"/>
      <c r="EA7" s="237"/>
    </row>
    <row r="8" spans="1:131" s="238" customFormat="1" ht="26.25" customHeight="1" x14ac:dyDescent="0.15">
      <c r="A8" s="241">
        <v>2</v>
      </c>
      <c r="B8" s="1058" t="s">
        <v>579</v>
      </c>
      <c r="C8" s="1059"/>
      <c r="D8" s="1059"/>
      <c r="E8" s="1059"/>
      <c r="F8" s="1059"/>
      <c r="G8" s="1059"/>
      <c r="H8" s="1059"/>
      <c r="I8" s="1059"/>
      <c r="J8" s="1059"/>
      <c r="K8" s="1059"/>
      <c r="L8" s="1059"/>
      <c r="M8" s="1059"/>
      <c r="N8" s="1059"/>
      <c r="O8" s="1059"/>
      <c r="P8" s="1060"/>
      <c r="Q8" s="1066">
        <v>124</v>
      </c>
      <c r="R8" s="1067"/>
      <c r="S8" s="1067"/>
      <c r="T8" s="1067"/>
      <c r="U8" s="1067"/>
      <c r="V8" s="1067">
        <v>20</v>
      </c>
      <c r="W8" s="1067"/>
      <c r="X8" s="1067"/>
      <c r="Y8" s="1067"/>
      <c r="Z8" s="1067"/>
      <c r="AA8" s="1067">
        <v>104</v>
      </c>
      <c r="AB8" s="1067"/>
      <c r="AC8" s="1067"/>
      <c r="AD8" s="1067"/>
      <c r="AE8" s="1068"/>
      <c r="AF8" s="1063" t="s">
        <v>392</v>
      </c>
      <c r="AG8" s="1064"/>
      <c r="AH8" s="1064"/>
      <c r="AI8" s="1064"/>
      <c r="AJ8" s="1065"/>
      <c r="AK8" s="1108" t="s">
        <v>513</v>
      </c>
      <c r="AL8" s="1109"/>
      <c r="AM8" s="1109"/>
      <c r="AN8" s="1109"/>
      <c r="AO8" s="1109"/>
      <c r="AP8" s="1109">
        <v>268</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590</v>
      </c>
      <c r="BT8" s="1021"/>
      <c r="BU8" s="1021"/>
      <c r="BV8" s="1021"/>
      <c r="BW8" s="1021"/>
      <c r="BX8" s="1021"/>
      <c r="BY8" s="1021"/>
      <c r="BZ8" s="1021"/>
      <c r="CA8" s="1021"/>
      <c r="CB8" s="1021"/>
      <c r="CC8" s="1021"/>
      <c r="CD8" s="1021"/>
      <c r="CE8" s="1021"/>
      <c r="CF8" s="1021"/>
      <c r="CG8" s="1042"/>
      <c r="CH8" s="1017">
        <v>-6</v>
      </c>
      <c r="CI8" s="1018"/>
      <c r="CJ8" s="1018"/>
      <c r="CK8" s="1018"/>
      <c r="CL8" s="1019"/>
      <c r="CM8" s="1017">
        <v>9</v>
      </c>
      <c r="CN8" s="1018"/>
      <c r="CO8" s="1018"/>
      <c r="CP8" s="1018"/>
      <c r="CQ8" s="1019"/>
      <c r="CR8" s="1017">
        <v>10</v>
      </c>
      <c r="CS8" s="1018"/>
      <c r="CT8" s="1018"/>
      <c r="CU8" s="1018"/>
      <c r="CV8" s="1019"/>
      <c r="CW8" s="1017">
        <v>33</v>
      </c>
      <c r="CX8" s="1018"/>
      <c r="CY8" s="1018"/>
      <c r="CZ8" s="1018"/>
      <c r="DA8" s="1019"/>
      <c r="DB8" s="1017" t="s">
        <v>513</v>
      </c>
      <c r="DC8" s="1018"/>
      <c r="DD8" s="1018"/>
      <c r="DE8" s="1018"/>
      <c r="DF8" s="1019"/>
      <c r="DG8" s="1017" t="s">
        <v>513</v>
      </c>
      <c r="DH8" s="1018"/>
      <c r="DI8" s="1018"/>
      <c r="DJ8" s="1018"/>
      <c r="DK8" s="1019"/>
      <c r="DL8" s="1017" t="s">
        <v>513</v>
      </c>
      <c r="DM8" s="1018"/>
      <c r="DN8" s="1018"/>
      <c r="DO8" s="1018"/>
      <c r="DP8" s="1019"/>
      <c r="DQ8" s="1017" t="s">
        <v>513</v>
      </c>
      <c r="DR8" s="1018"/>
      <c r="DS8" s="1018"/>
      <c r="DT8" s="1018"/>
      <c r="DU8" s="1019"/>
      <c r="DV8" s="1020"/>
      <c r="DW8" s="1021"/>
      <c r="DX8" s="1021"/>
      <c r="DY8" s="1021"/>
      <c r="DZ8" s="1022"/>
      <c r="EA8" s="237"/>
    </row>
    <row r="9" spans="1:131" s="238" customFormat="1" ht="26.25" customHeight="1" x14ac:dyDescent="0.15">
      <c r="A9" s="241">
        <v>3</v>
      </c>
      <c r="B9" s="1058" t="s">
        <v>580</v>
      </c>
      <c r="C9" s="1059"/>
      <c r="D9" s="1059"/>
      <c r="E9" s="1059"/>
      <c r="F9" s="1059"/>
      <c r="G9" s="1059"/>
      <c r="H9" s="1059"/>
      <c r="I9" s="1059"/>
      <c r="J9" s="1059"/>
      <c r="K9" s="1059"/>
      <c r="L9" s="1059"/>
      <c r="M9" s="1059"/>
      <c r="N9" s="1059"/>
      <c r="O9" s="1059"/>
      <c r="P9" s="1060"/>
      <c r="Q9" s="1066">
        <v>114</v>
      </c>
      <c r="R9" s="1067"/>
      <c r="S9" s="1067"/>
      <c r="T9" s="1067"/>
      <c r="U9" s="1067"/>
      <c r="V9" s="1067">
        <v>111</v>
      </c>
      <c r="W9" s="1067"/>
      <c r="X9" s="1067"/>
      <c r="Y9" s="1067"/>
      <c r="Z9" s="1067"/>
      <c r="AA9" s="1067">
        <v>3</v>
      </c>
      <c r="AB9" s="1067"/>
      <c r="AC9" s="1067"/>
      <c r="AD9" s="1067"/>
      <c r="AE9" s="1068"/>
      <c r="AF9" s="1063">
        <v>3</v>
      </c>
      <c r="AG9" s="1064"/>
      <c r="AH9" s="1064"/>
      <c r="AI9" s="1064"/>
      <c r="AJ9" s="1065"/>
      <c r="AK9" s="1108">
        <v>40</v>
      </c>
      <c r="AL9" s="1109"/>
      <c r="AM9" s="1109"/>
      <c r="AN9" s="1109"/>
      <c r="AO9" s="1109"/>
      <c r="AP9" s="1109" t="s">
        <v>513</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591</v>
      </c>
      <c r="BT9" s="1021"/>
      <c r="BU9" s="1021"/>
      <c r="BV9" s="1021"/>
      <c r="BW9" s="1021"/>
      <c r="BX9" s="1021"/>
      <c r="BY9" s="1021"/>
      <c r="BZ9" s="1021"/>
      <c r="CA9" s="1021"/>
      <c r="CB9" s="1021"/>
      <c r="CC9" s="1021"/>
      <c r="CD9" s="1021"/>
      <c r="CE9" s="1021"/>
      <c r="CF9" s="1021"/>
      <c r="CG9" s="1042"/>
      <c r="CH9" s="1017" t="s">
        <v>513</v>
      </c>
      <c r="CI9" s="1018"/>
      <c r="CJ9" s="1018"/>
      <c r="CK9" s="1018"/>
      <c r="CL9" s="1019"/>
      <c r="CM9" s="1017">
        <v>20</v>
      </c>
      <c r="CN9" s="1018"/>
      <c r="CO9" s="1018"/>
      <c r="CP9" s="1018"/>
      <c r="CQ9" s="1019"/>
      <c r="CR9" s="1017">
        <v>20</v>
      </c>
      <c r="CS9" s="1018"/>
      <c r="CT9" s="1018"/>
      <c r="CU9" s="1018"/>
      <c r="CV9" s="1019"/>
      <c r="CW9" s="1017" t="s">
        <v>513</v>
      </c>
      <c r="CX9" s="1018"/>
      <c r="CY9" s="1018"/>
      <c r="CZ9" s="1018"/>
      <c r="DA9" s="1019"/>
      <c r="DB9" s="1017" t="s">
        <v>513</v>
      </c>
      <c r="DC9" s="1018"/>
      <c r="DD9" s="1018"/>
      <c r="DE9" s="1018"/>
      <c r="DF9" s="1019"/>
      <c r="DG9" s="1017" t="s">
        <v>513</v>
      </c>
      <c r="DH9" s="1018"/>
      <c r="DI9" s="1018"/>
      <c r="DJ9" s="1018"/>
      <c r="DK9" s="1019"/>
      <c r="DL9" s="1017" t="s">
        <v>513</v>
      </c>
      <c r="DM9" s="1018"/>
      <c r="DN9" s="1018"/>
      <c r="DO9" s="1018"/>
      <c r="DP9" s="1019"/>
      <c r="DQ9" s="1017" t="s">
        <v>513</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592</v>
      </c>
      <c r="BT10" s="1021"/>
      <c r="BU10" s="1021"/>
      <c r="BV10" s="1021"/>
      <c r="BW10" s="1021"/>
      <c r="BX10" s="1021"/>
      <c r="BY10" s="1021"/>
      <c r="BZ10" s="1021"/>
      <c r="CA10" s="1021"/>
      <c r="CB10" s="1021"/>
      <c r="CC10" s="1021"/>
      <c r="CD10" s="1021"/>
      <c r="CE10" s="1021"/>
      <c r="CF10" s="1021"/>
      <c r="CG10" s="1042"/>
      <c r="CH10" s="1017">
        <v>-17</v>
      </c>
      <c r="CI10" s="1018"/>
      <c r="CJ10" s="1018"/>
      <c r="CK10" s="1018"/>
      <c r="CL10" s="1019"/>
      <c r="CM10" s="1017">
        <v>20</v>
      </c>
      <c r="CN10" s="1018"/>
      <c r="CO10" s="1018"/>
      <c r="CP10" s="1018"/>
      <c r="CQ10" s="1019"/>
      <c r="CR10" s="1017">
        <v>10</v>
      </c>
      <c r="CS10" s="1018"/>
      <c r="CT10" s="1018"/>
      <c r="CU10" s="1018"/>
      <c r="CV10" s="1019"/>
      <c r="CW10" s="1017">
        <v>7</v>
      </c>
      <c r="CX10" s="1018"/>
      <c r="CY10" s="1018"/>
      <c r="CZ10" s="1018"/>
      <c r="DA10" s="1019"/>
      <c r="DB10" s="1017" t="s">
        <v>513</v>
      </c>
      <c r="DC10" s="1018"/>
      <c r="DD10" s="1018"/>
      <c r="DE10" s="1018"/>
      <c r="DF10" s="1019"/>
      <c r="DG10" s="1017" t="s">
        <v>513</v>
      </c>
      <c r="DH10" s="1018"/>
      <c r="DI10" s="1018"/>
      <c r="DJ10" s="1018"/>
      <c r="DK10" s="1019"/>
      <c r="DL10" s="1017" t="s">
        <v>513</v>
      </c>
      <c r="DM10" s="1018"/>
      <c r="DN10" s="1018"/>
      <c r="DO10" s="1018"/>
      <c r="DP10" s="1019"/>
      <c r="DQ10" s="1017" t="s">
        <v>513</v>
      </c>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593</v>
      </c>
      <c r="BT11" s="1021"/>
      <c r="BU11" s="1021"/>
      <c r="BV11" s="1021"/>
      <c r="BW11" s="1021"/>
      <c r="BX11" s="1021"/>
      <c r="BY11" s="1021"/>
      <c r="BZ11" s="1021"/>
      <c r="CA11" s="1021"/>
      <c r="CB11" s="1021"/>
      <c r="CC11" s="1021"/>
      <c r="CD11" s="1021"/>
      <c r="CE11" s="1021"/>
      <c r="CF11" s="1021"/>
      <c r="CG11" s="1042"/>
      <c r="CH11" s="1017">
        <v>22</v>
      </c>
      <c r="CI11" s="1018"/>
      <c r="CJ11" s="1018"/>
      <c r="CK11" s="1018"/>
      <c r="CL11" s="1019"/>
      <c r="CM11" s="1017">
        <v>406</v>
      </c>
      <c r="CN11" s="1018"/>
      <c r="CO11" s="1018"/>
      <c r="CP11" s="1018"/>
      <c r="CQ11" s="1019"/>
      <c r="CR11" s="1017">
        <v>30</v>
      </c>
      <c r="CS11" s="1018"/>
      <c r="CT11" s="1018"/>
      <c r="CU11" s="1018"/>
      <c r="CV11" s="1019"/>
      <c r="CW11" s="1017">
        <v>1</v>
      </c>
      <c r="CX11" s="1018"/>
      <c r="CY11" s="1018"/>
      <c r="CZ11" s="1018"/>
      <c r="DA11" s="1019"/>
      <c r="DB11" s="1017" t="s">
        <v>513</v>
      </c>
      <c r="DC11" s="1018"/>
      <c r="DD11" s="1018"/>
      <c r="DE11" s="1018"/>
      <c r="DF11" s="1019"/>
      <c r="DG11" s="1017" t="s">
        <v>513</v>
      </c>
      <c r="DH11" s="1018"/>
      <c r="DI11" s="1018"/>
      <c r="DJ11" s="1018"/>
      <c r="DK11" s="1019"/>
      <c r="DL11" s="1017" t="s">
        <v>513</v>
      </c>
      <c r="DM11" s="1018"/>
      <c r="DN11" s="1018"/>
      <c r="DO11" s="1018"/>
      <c r="DP11" s="1019"/>
      <c r="DQ11" s="1017" t="s">
        <v>513</v>
      </c>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594</v>
      </c>
      <c r="BT12" s="1021"/>
      <c r="BU12" s="1021"/>
      <c r="BV12" s="1021"/>
      <c r="BW12" s="1021"/>
      <c r="BX12" s="1021"/>
      <c r="BY12" s="1021"/>
      <c r="BZ12" s="1021"/>
      <c r="CA12" s="1021"/>
      <c r="CB12" s="1021"/>
      <c r="CC12" s="1021"/>
      <c r="CD12" s="1021"/>
      <c r="CE12" s="1021"/>
      <c r="CF12" s="1021"/>
      <c r="CG12" s="1042"/>
      <c r="CH12" s="1017">
        <v>-1</v>
      </c>
      <c r="CI12" s="1018"/>
      <c r="CJ12" s="1018"/>
      <c r="CK12" s="1018"/>
      <c r="CL12" s="1019"/>
      <c r="CM12" s="1017">
        <v>556</v>
      </c>
      <c r="CN12" s="1018"/>
      <c r="CO12" s="1018"/>
      <c r="CP12" s="1018"/>
      <c r="CQ12" s="1019"/>
      <c r="CR12" s="1017">
        <v>392</v>
      </c>
      <c r="CS12" s="1018"/>
      <c r="CT12" s="1018"/>
      <c r="CU12" s="1018"/>
      <c r="CV12" s="1019"/>
      <c r="CW12" s="1017">
        <v>80</v>
      </c>
      <c r="CX12" s="1018"/>
      <c r="CY12" s="1018"/>
      <c r="CZ12" s="1018"/>
      <c r="DA12" s="1019"/>
      <c r="DB12" s="1017" t="s">
        <v>513</v>
      </c>
      <c r="DC12" s="1018"/>
      <c r="DD12" s="1018"/>
      <c r="DE12" s="1018"/>
      <c r="DF12" s="1019"/>
      <c r="DG12" s="1017" t="s">
        <v>513</v>
      </c>
      <c r="DH12" s="1018"/>
      <c r="DI12" s="1018"/>
      <c r="DJ12" s="1018"/>
      <c r="DK12" s="1019"/>
      <c r="DL12" s="1017" t="s">
        <v>513</v>
      </c>
      <c r="DM12" s="1018"/>
      <c r="DN12" s="1018"/>
      <c r="DO12" s="1018"/>
      <c r="DP12" s="1019"/>
      <c r="DQ12" s="1017" t="s">
        <v>513</v>
      </c>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t="s">
        <v>595</v>
      </c>
      <c r="BT13" s="1021"/>
      <c r="BU13" s="1021"/>
      <c r="BV13" s="1021"/>
      <c r="BW13" s="1021"/>
      <c r="BX13" s="1021"/>
      <c r="BY13" s="1021"/>
      <c r="BZ13" s="1021"/>
      <c r="CA13" s="1021"/>
      <c r="CB13" s="1021"/>
      <c r="CC13" s="1021"/>
      <c r="CD13" s="1021"/>
      <c r="CE13" s="1021"/>
      <c r="CF13" s="1021"/>
      <c r="CG13" s="1042"/>
      <c r="CH13" s="1017">
        <v>-2</v>
      </c>
      <c r="CI13" s="1018"/>
      <c r="CJ13" s="1018"/>
      <c r="CK13" s="1018"/>
      <c r="CL13" s="1019"/>
      <c r="CM13" s="1017">
        <v>30</v>
      </c>
      <c r="CN13" s="1018"/>
      <c r="CO13" s="1018"/>
      <c r="CP13" s="1018"/>
      <c r="CQ13" s="1019"/>
      <c r="CR13" s="1017">
        <v>15</v>
      </c>
      <c r="CS13" s="1018"/>
      <c r="CT13" s="1018"/>
      <c r="CU13" s="1018"/>
      <c r="CV13" s="1019"/>
      <c r="CW13" s="1017" t="s">
        <v>513</v>
      </c>
      <c r="CX13" s="1018"/>
      <c r="CY13" s="1018"/>
      <c r="CZ13" s="1018"/>
      <c r="DA13" s="1019"/>
      <c r="DB13" s="1017" t="s">
        <v>513</v>
      </c>
      <c r="DC13" s="1018"/>
      <c r="DD13" s="1018"/>
      <c r="DE13" s="1018"/>
      <c r="DF13" s="1019"/>
      <c r="DG13" s="1017" t="s">
        <v>513</v>
      </c>
      <c r="DH13" s="1018"/>
      <c r="DI13" s="1018"/>
      <c r="DJ13" s="1018"/>
      <c r="DK13" s="1019"/>
      <c r="DL13" s="1017" t="s">
        <v>513</v>
      </c>
      <c r="DM13" s="1018"/>
      <c r="DN13" s="1018"/>
      <c r="DO13" s="1018"/>
      <c r="DP13" s="1019"/>
      <c r="DQ13" s="1017" t="s">
        <v>513</v>
      </c>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t="s">
        <v>596</v>
      </c>
      <c r="BT14" s="1021"/>
      <c r="BU14" s="1021"/>
      <c r="BV14" s="1021"/>
      <c r="BW14" s="1021"/>
      <c r="BX14" s="1021"/>
      <c r="BY14" s="1021"/>
      <c r="BZ14" s="1021"/>
      <c r="CA14" s="1021"/>
      <c r="CB14" s="1021"/>
      <c r="CC14" s="1021"/>
      <c r="CD14" s="1021"/>
      <c r="CE14" s="1021"/>
      <c r="CF14" s="1021"/>
      <c r="CG14" s="1042"/>
      <c r="CH14" s="1017">
        <v>-5</v>
      </c>
      <c r="CI14" s="1018"/>
      <c r="CJ14" s="1018"/>
      <c r="CK14" s="1018"/>
      <c r="CL14" s="1019"/>
      <c r="CM14" s="1017">
        <v>85</v>
      </c>
      <c r="CN14" s="1018"/>
      <c r="CO14" s="1018"/>
      <c r="CP14" s="1018"/>
      <c r="CQ14" s="1019"/>
      <c r="CR14" s="1017">
        <v>10</v>
      </c>
      <c r="CS14" s="1018"/>
      <c r="CT14" s="1018"/>
      <c r="CU14" s="1018"/>
      <c r="CV14" s="1019"/>
      <c r="CW14" s="1017">
        <v>9</v>
      </c>
      <c r="CX14" s="1018"/>
      <c r="CY14" s="1018"/>
      <c r="CZ14" s="1018"/>
      <c r="DA14" s="1019"/>
      <c r="DB14" s="1017" t="s">
        <v>513</v>
      </c>
      <c r="DC14" s="1018"/>
      <c r="DD14" s="1018"/>
      <c r="DE14" s="1018"/>
      <c r="DF14" s="1019"/>
      <c r="DG14" s="1017" t="s">
        <v>513</v>
      </c>
      <c r="DH14" s="1018"/>
      <c r="DI14" s="1018"/>
      <c r="DJ14" s="1018"/>
      <c r="DK14" s="1019"/>
      <c r="DL14" s="1017" t="s">
        <v>513</v>
      </c>
      <c r="DM14" s="1018"/>
      <c r="DN14" s="1018"/>
      <c r="DO14" s="1018"/>
      <c r="DP14" s="1019"/>
      <c r="DQ14" s="1017" t="s">
        <v>513</v>
      </c>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t="s">
        <v>597</v>
      </c>
      <c r="BT15" s="1021"/>
      <c r="BU15" s="1021"/>
      <c r="BV15" s="1021"/>
      <c r="BW15" s="1021"/>
      <c r="BX15" s="1021"/>
      <c r="BY15" s="1021"/>
      <c r="BZ15" s="1021"/>
      <c r="CA15" s="1021"/>
      <c r="CB15" s="1021"/>
      <c r="CC15" s="1021"/>
      <c r="CD15" s="1021"/>
      <c r="CE15" s="1021"/>
      <c r="CF15" s="1021"/>
      <c r="CG15" s="1042"/>
      <c r="CH15" s="1017">
        <v>0</v>
      </c>
      <c r="CI15" s="1018"/>
      <c r="CJ15" s="1018"/>
      <c r="CK15" s="1018"/>
      <c r="CL15" s="1019"/>
      <c r="CM15" s="1017">
        <v>13</v>
      </c>
      <c r="CN15" s="1018"/>
      <c r="CO15" s="1018"/>
      <c r="CP15" s="1018"/>
      <c r="CQ15" s="1019"/>
      <c r="CR15" s="1017">
        <v>2</v>
      </c>
      <c r="CS15" s="1018"/>
      <c r="CT15" s="1018"/>
      <c r="CU15" s="1018"/>
      <c r="CV15" s="1019"/>
      <c r="CW15" s="1017" t="s">
        <v>513</v>
      </c>
      <c r="CX15" s="1018"/>
      <c r="CY15" s="1018"/>
      <c r="CZ15" s="1018"/>
      <c r="DA15" s="1019"/>
      <c r="DB15" s="1017" t="s">
        <v>513</v>
      </c>
      <c r="DC15" s="1018"/>
      <c r="DD15" s="1018"/>
      <c r="DE15" s="1018"/>
      <c r="DF15" s="1019"/>
      <c r="DG15" s="1017" t="s">
        <v>513</v>
      </c>
      <c r="DH15" s="1018"/>
      <c r="DI15" s="1018"/>
      <c r="DJ15" s="1018"/>
      <c r="DK15" s="1019"/>
      <c r="DL15" s="1017" t="s">
        <v>513</v>
      </c>
      <c r="DM15" s="1018"/>
      <c r="DN15" s="1018"/>
      <c r="DO15" s="1018"/>
      <c r="DP15" s="1019"/>
      <c r="DQ15" s="1017" t="s">
        <v>513</v>
      </c>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t="s">
        <v>598</v>
      </c>
      <c r="BT16" s="1021"/>
      <c r="BU16" s="1021"/>
      <c r="BV16" s="1021"/>
      <c r="BW16" s="1021"/>
      <c r="BX16" s="1021"/>
      <c r="BY16" s="1021"/>
      <c r="BZ16" s="1021"/>
      <c r="CA16" s="1021"/>
      <c r="CB16" s="1021"/>
      <c r="CC16" s="1021"/>
      <c r="CD16" s="1021"/>
      <c r="CE16" s="1021"/>
      <c r="CF16" s="1021"/>
      <c r="CG16" s="1042"/>
      <c r="CH16" s="1017">
        <v>-1</v>
      </c>
      <c r="CI16" s="1018"/>
      <c r="CJ16" s="1018"/>
      <c r="CK16" s="1018"/>
      <c r="CL16" s="1019"/>
      <c r="CM16" s="1017">
        <v>8</v>
      </c>
      <c r="CN16" s="1018"/>
      <c r="CO16" s="1018"/>
      <c r="CP16" s="1018"/>
      <c r="CQ16" s="1019"/>
      <c r="CR16" s="1017">
        <v>10</v>
      </c>
      <c r="CS16" s="1018"/>
      <c r="CT16" s="1018"/>
      <c r="CU16" s="1018"/>
      <c r="CV16" s="1019"/>
      <c r="CW16" s="1017" t="s">
        <v>513</v>
      </c>
      <c r="CX16" s="1018"/>
      <c r="CY16" s="1018"/>
      <c r="CZ16" s="1018"/>
      <c r="DA16" s="1019"/>
      <c r="DB16" s="1017" t="s">
        <v>513</v>
      </c>
      <c r="DC16" s="1018"/>
      <c r="DD16" s="1018"/>
      <c r="DE16" s="1018"/>
      <c r="DF16" s="1019"/>
      <c r="DG16" s="1017" t="s">
        <v>513</v>
      </c>
      <c r="DH16" s="1018"/>
      <c r="DI16" s="1018"/>
      <c r="DJ16" s="1018"/>
      <c r="DK16" s="1019"/>
      <c r="DL16" s="1017" t="s">
        <v>513</v>
      </c>
      <c r="DM16" s="1018"/>
      <c r="DN16" s="1018"/>
      <c r="DO16" s="1018"/>
      <c r="DP16" s="1019"/>
      <c r="DQ16" s="1017" t="s">
        <v>513</v>
      </c>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393</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394</v>
      </c>
      <c r="B23" s="965" t="s">
        <v>395</v>
      </c>
      <c r="C23" s="966"/>
      <c r="D23" s="966"/>
      <c r="E23" s="966"/>
      <c r="F23" s="966"/>
      <c r="G23" s="966"/>
      <c r="H23" s="966"/>
      <c r="I23" s="966"/>
      <c r="J23" s="966"/>
      <c r="K23" s="966"/>
      <c r="L23" s="966"/>
      <c r="M23" s="966"/>
      <c r="N23" s="966"/>
      <c r="O23" s="966"/>
      <c r="P23" s="976"/>
      <c r="Q23" s="1095">
        <v>187591</v>
      </c>
      <c r="R23" s="1089"/>
      <c r="S23" s="1089"/>
      <c r="T23" s="1089"/>
      <c r="U23" s="1089"/>
      <c r="V23" s="1089">
        <v>183026</v>
      </c>
      <c r="W23" s="1089"/>
      <c r="X23" s="1089"/>
      <c r="Y23" s="1089"/>
      <c r="Z23" s="1089"/>
      <c r="AA23" s="1089">
        <v>4565</v>
      </c>
      <c r="AB23" s="1089"/>
      <c r="AC23" s="1089"/>
      <c r="AD23" s="1089"/>
      <c r="AE23" s="1096"/>
      <c r="AF23" s="1097">
        <v>3797</v>
      </c>
      <c r="AG23" s="1089"/>
      <c r="AH23" s="1089"/>
      <c r="AI23" s="1089"/>
      <c r="AJ23" s="1098"/>
      <c r="AK23" s="1099"/>
      <c r="AL23" s="1100"/>
      <c r="AM23" s="1100"/>
      <c r="AN23" s="1100"/>
      <c r="AO23" s="1100"/>
      <c r="AP23" s="1089">
        <v>180465</v>
      </c>
      <c r="AQ23" s="1089"/>
      <c r="AR23" s="1089"/>
      <c r="AS23" s="1089"/>
      <c r="AT23" s="1089"/>
      <c r="AU23" s="1090"/>
      <c r="AV23" s="1090"/>
      <c r="AW23" s="1090"/>
      <c r="AX23" s="1090"/>
      <c r="AY23" s="1091"/>
      <c r="AZ23" s="1092" t="s">
        <v>396</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397</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398</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375</v>
      </c>
      <c r="B26" s="1024"/>
      <c r="C26" s="1024"/>
      <c r="D26" s="1024"/>
      <c r="E26" s="1024"/>
      <c r="F26" s="1024"/>
      <c r="G26" s="1024"/>
      <c r="H26" s="1024"/>
      <c r="I26" s="1024"/>
      <c r="J26" s="1024"/>
      <c r="K26" s="1024"/>
      <c r="L26" s="1024"/>
      <c r="M26" s="1024"/>
      <c r="N26" s="1024"/>
      <c r="O26" s="1024"/>
      <c r="P26" s="1025"/>
      <c r="Q26" s="1029" t="s">
        <v>399</v>
      </c>
      <c r="R26" s="1030"/>
      <c r="S26" s="1030"/>
      <c r="T26" s="1030"/>
      <c r="U26" s="1031"/>
      <c r="V26" s="1029" t="s">
        <v>400</v>
      </c>
      <c r="W26" s="1030"/>
      <c r="X26" s="1030"/>
      <c r="Y26" s="1030"/>
      <c r="Z26" s="1031"/>
      <c r="AA26" s="1029" t="s">
        <v>401</v>
      </c>
      <c r="AB26" s="1030"/>
      <c r="AC26" s="1030"/>
      <c r="AD26" s="1030"/>
      <c r="AE26" s="1030"/>
      <c r="AF26" s="1083" t="s">
        <v>402</v>
      </c>
      <c r="AG26" s="1036"/>
      <c r="AH26" s="1036"/>
      <c r="AI26" s="1036"/>
      <c r="AJ26" s="1084"/>
      <c r="AK26" s="1030" t="s">
        <v>403</v>
      </c>
      <c r="AL26" s="1030"/>
      <c r="AM26" s="1030"/>
      <c r="AN26" s="1030"/>
      <c r="AO26" s="1031"/>
      <c r="AP26" s="1029" t="s">
        <v>404</v>
      </c>
      <c r="AQ26" s="1030"/>
      <c r="AR26" s="1030"/>
      <c r="AS26" s="1030"/>
      <c r="AT26" s="1031"/>
      <c r="AU26" s="1029" t="s">
        <v>405</v>
      </c>
      <c r="AV26" s="1030"/>
      <c r="AW26" s="1030"/>
      <c r="AX26" s="1030"/>
      <c r="AY26" s="1031"/>
      <c r="AZ26" s="1029" t="s">
        <v>406</v>
      </c>
      <c r="BA26" s="1030"/>
      <c r="BB26" s="1030"/>
      <c r="BC26" s="1030"/>
      <c r="BD26" s="1031"/>
      <c r="BE26" s="1029" t="s">
        <v>382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568</v>
      </c>
      <c r="C28" s="1076"/>
      <c r="D28" s="1076"/>
      <c r="E28" s="1076"/>
      <c r="F28" s="1076"/>
      <c r="G28" s="1076"/>
      <c r="H28" s="1076"/>
      <c r="I28" s="1076"/>
      <c r="J28" s="1076"/>
      <c r="K28" s="1076"/>
      <c r="L28" s="1076"/>
      <c r="M28" s="1076"/>
      <c r="N28" s="1076"/>
      <c r="O28" s="1076"/>
      <c r="P28" s="1077"/>
      <c r="Q28" s="1078">
        <v>43127</v>
      </c>
      <c r="R28" s="1079"/>
      <c r="S28" s="1079"/>
      <c r="T28" s="1079"/>
      <c r="U28" s="1079"/>
      <c r="V28" s="1079">
        <v>43101</v>
      </c>
      <c r="W28" s="1079"/>
      <c r="X28" s="1079"/>
      <c r="Y28" s="1079"/>
      <c r="Z28" s="1079"/>
      <c r="AA28" s="1079">
        <v>26</v>
      </c>
      <c r="AB28" s="1079"/>
      <c r="AC28" s="1079"/>
      <c r="AD28" s="1079"/>
      <c r="AE28" s="1080"/>
      <c r="AF28" s="1081">
        <v>26</v>
      </c>
      <c r="AG28" s="1079"/>
      <c r="AH28" s="1079"/>
      <c r="AI28" s="1079"/>
      <c r="AJ28" s="1082"/>
      <c r="AK28" s="1070">
        <v>3664</v>
      </c>
      <c r="AL28" s="1071"/>
      <c r="AM28" s="1071"/>
      <c r="AN28" s="1071"/>
      <c r="AO28" s="1071"/>
      <c r="AP28" s="1071" t="s">
        <v>513</v>
      </c>
      <c r="AQ28" s="1071"/>
      <c r="AR28" s="1071"/>
      <c r="AS28" s="1071"/>
      <c r="AT28" s="1071"/>
      <c r="AU28" s="1071" t="s">
        <v>513</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566</v>
      </c>
      <c r="C29" s="1059"/>
      <c r="D29" s="1059"/>
      <c r="E29" s="1059"/>
      <c r="F29" s="1059"/>
      <c r="G29" s="1059"/>
      <c r="H29" s="1059"/>
      <c r="I29" s="1059"/>
      <c r="J29" s="1059"/>
      <c r="K29" s="1059"/>
      <c r="L29" s="1059"/>
      <c r="M29" s="1059"/>
      <c r="N29" s="1059"/>
      <c r="O29" s="1059"/>
      <c r="P29" s="1060"/>
      <c r="Q29" s="1066">
        <v>42666</v>
      </c>
      <c r="R29" s="1067"/>
      <c r="S29" s="1067"/>
      <c r="T29" s="1067"/>
      <c r="U29" s="1067"/>
      <c r="V29" s="1067">
        <v>41859</v>
      </c>
      <c r="W29" s="1067"/>
      <c r="X29" s="1067"/>
      <c r="Y29" s="1067"/>
      <c r="Z29" s="1067"/>
      <c r="AA29" s="1067">
        <v>807</v>
      </c>
      <c r="AB29" s="1067"/>
      <c r="AC29" s="1067"/>
      <c r="AD29" s="1067"/>
      <c r="AE29" s="1068"/>
      <c r="AF29" s="1063">
        <v>807</v>
      </c>
      <c r="AG29" s="1064"/>
      <c r="AH29" s="1064"/>
      <c r="AI29" s="1064"/>
      <c r="AJ29" s="1065"/>
      <c r="AK29" s="1008">
        <v>6316</v>
      </c>
      <c r="AL29" s="999"/>
      <c r="AM29" s="999"/>
      <c r="AN29" s="999"/>
      <c r="AO29" s="999"/>
      <c r="AP29" s="999" t="s">
        <v>513</v>
      </c>
      <c r="AQ29" s="999"/>
      <c r="AR29" s="999"/>
      <c r="AS29" s="999"/>
      <c r="AT29" s="999"/>
      <c r="AU29" s="999" t="s">
        <v>513</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570</v>
      </c>
      <c r="C30" s="1059"/>
      <c r="D30" s="1059"/>
      <c r="E30" s="1059"/>
      <c r="F30" s="1059"/>
      <c r="G30" s="1059"/>
      <c r="H30" s="1059"/>
      <c r="I30" s="1059"/>
      <c r="J30" s="1059"/>
      <c r="K30" s="1059"/>
      <c r="L30" s="1059"/>
      <c r="M30" s="1059"/>
      <c r="N30" s="1059"/>
      <c r="O30" s="1059"/>
      <c r="P30" s="1060"/>
      <c r="Q30" s="1066">
        <v>6313</v>
      </c>
      <c r="R30" s="1067"/>
      <c r="S30" s="1067"/>
      <c r="T30" s="1067"/>
      <c r="U30" s="1067"/>
      <c r="V30" s="1067">
        <v>6304</v>
      </c>
      <c r="W30" s="1067"/>
      <c r="X30" s="1067"/>
      <c r="Y30" s="1067"/>
      <c r="Z30" s="1067"/>
      <c r="AA30" s="1067">
        <v>9</v>
      </c>
      <c r="AB30" s="1067"/>
      <c r="AC30" s="1067"/>
      <c r="AD30" s="1067"/>
      <c r="AE30" s="1068"/>
      <c r="AF30" s="1063">
        <v>9</v>
      </c>
      <c r="AG30" s="1064"/>
      <c r="AH30" s="1064"/>
      <c r="AI30" s="1064"/>
      <c r="AJ30" s="1065"/>
      <c r="AK30" s="1008">
        <v>5849</v>
      </c>
      <c r="AL30" s="999"/>
      <c r="AM30" s="999"/>
      <c r="AN30" s="999"/>
      <c r="AO30" s="999"/>
      <c r="AP30" s="999" t="s">
        <v>513</v>
      </c>
      <c r="AQ30" s="999"/>
      <c r="AR30" s="999"/>
      <c r="AS30" s="999"/>
      <c r="AT30" s="999"/>
      <c r="AU30" s="999" t="s">
        <v>513</v>
      </c>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567</v>
      </c>
      <c r="C31" s="1059"/>
      <c r="D31" s="1059"/>
      <c r="E31" s="1059"/>
      <c r="F31" s="1059"/>
      <c r="G31" s="1059"/>
      <c r="H31" s="1059"/>
      <c r="I31" s="1059"/>
      <c r="J31" s="1059"/>
      <c r="K31" s="1059"/>
      <c r="L31" s="1059"/>
      <c r="M31" s="1059"/>
      <c r="N31" s="1059"/>
      <c r="O31" s="1059"/>
      <c r="P31" s="1060"/>
      <c r="Q31" s="1066">
        <v>19931</v>
      </c>
      <c r="R31" s="1067"/>
      <c r="S31" s="1067"/>
      <c r="T31" s="1067"/>
      <c r="U31" s="1067"/>
      <c r="V31" s="1067">
        <v>19450</v>
      </c>
      <c r="W31" s="1067"/>
      <c r="X31" s="1067"/>
      <c r="Y31" s="1067"/>
      <c r="Z31" s="1067"/>
      <c r="AA31" s="1067">
        <v>482</v>
      </c>
      <c r="AB31" s="1067"/>
      <c r="AC31" s="1067"/>
      <c r="AD31" s="1067"/>
      <c r="AE31" s="1068"/>
      <c r="AF31" s="1063">
        <v>466</v>
      </c>
      <c r="AG31" s="1064"/>
      <c r="AH31" s="1064"/>
      <c r="AI31" s="1064"/>
      <c r="AJ31" s="1065"/>
      <c r="AK31" s="1008">
        <v>247</v>
      </c>
      <c r="AL31" s="999"/>
      <c r="AM31" s="999"/>
      <c r="AN31" s="999"/>
      <c r="AO31" s="999"/>
      <c r="AP31" s="999" t="s">
        <v>513</v>
      </c>
      <c r="AQ31" s="999"/>
      <c r="AR31" s="999"/>
      <c r="AS31" s="999"/>
      <c r="AT31" s="999"/>
      <c r="AU31" s="999" t="s">
        <v>513</v>
      </c>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581</v>
      </c>
      <c r="C32" s="1059"/>
      <c r="D32" s="1059"/>
      <c r="E32" s="1059"/>
      <c r="F32" s="1059"/>
      <c r="G32" s="1059"/>
      <c r="H32" s="1059"/>
      <c r="I32" s="1059"/>
      <c r="J32" s="1059"/>
      <c r="K32" s="1059"/>
      <c r="L32" s="1059"/>
      <c r="M32" s="1059"/>
      <c r="N32" s="1059"/>
      <c r="O32" s="1059"/>
      <c r="P32" s="1060"/>
      <c r="Q32" s="1066">
        <v>461</v>
      </c>
      <c r="R32" s="1067"/>
      <c r="S32" s="1067"/>
      <c r="T32" s="1067"/>
      <c r="U32" s="1067"/>
      <c r="V32" s="1067">
        <v>461</v>
      </c>
      <c r="W32" s="1067"/>
      <c r="X32" s="1067"/>
      <c r="Y32" s="1067"/>
      <c r="Z32" s="1067"/>
      <c r="AA32" s="1067">
        <v>0</v>
      </c>
      <c r="AB32" s="1067"/>
      <c r="AC32" s="1067"/>
      <c r="AD32" s="1067"/>
      <c r="AE32" s="1068"/>
      <c r="AF32" s="1063" t="s">
        <v>513</v>
      </c>
      <c r="AG32" s="1064"/>
      <c r="AH32" s="1064"/>
      <c r="AI32" s="1064"/>
      <c r="AJ32" s="1065"/>
      <c r="AK32" s="1008">
        <v>120</v>
      </c>
      <c r="AL32" s="999"/>
      <c r="AM32" s="999"/>
      <c r="AN32" s="999"/>
      <c r="AO32" s="999"/>
      <c r="AP32" s="999">
        <v>322</v>
      </c>
      <c r="AQ32" s="999"/>
      <c r="AR32" s="999"/>
      <c r="AS32" s="999"/>
      <c r="AT32" s="999"/>
      <c r="AU32" s="999">
        <v>111</v>
      </c>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565</v>
      </c>
      <c r="C33" s="1059"/>
      <c r="D33" s="1059"/>
      <c r="E33" s="1059"/>
      <c r="F33" s="1059"/>
      <c r="G33" s="1059"/>
      <c r="H33" s="1059"/>
      <c r="I33" s="1059"/>
      <c r="J33" s="1059"/>
      <c r="K33" s="1059"/>
      <c r="L33" s="1059"/>
      <c r="M33" s="1059"/>
      <c r="N33" s="1059"/>
      <c r="O33" s="1059"/>
      <c r="P33" s="1060"/>
      <c r="Q33" s="1066">
        <v>10113</v>
      </c>
      <c r="R33" s="1067"/>
      <c r="S33" s="1067"/>
      <c r="T33" s="1067"/>
      <c r="U33" s="1067"/>
      <c r="V33" s="1067">
        <v>10113</v>
      </c>
      <c r="W33" s="1067"/>
      <c r="X33" s="1067"/>
      <c r="Y33" s="1067"/>
      <c r="Z33" s="1067"/>
      <c r="AA33" s="1067" t="s">
        <v>513</v>
      </c>
      <c r="AB33" s="1067"/>
      <c r="AC33" s="1067"/>
      <c r="AD33" s="1067"/>
      <c r="AE33" s="1068"/>
      <c r="AF33" s="1063">
        <v>2529</v>
      </c>
      <c r="AG33" s="1064"/>
      <c r="AH33" s="1064"/>
      <c r="AI33" s="1064"/>
      <c r="AJ33" s="1065"/>
      <c r="AK33" s="1008">
        <v>3733</v>
      </c>
      <c r="AL33" s="999"/>
      <c r="AM33" s="999"/>
      <c r="AN33" s="999"/>
      <c r="AO33" s="999"/>
      <c r="AP33" s="999">
        <v>82619</v>
      </c>
      <c r="AQ33" s="999"/>
      <c r="AR33" s="999"/>
      <c r="AS33" s="999"/>
      <c r="AT33" s="999"/>
      <c r="AU33" s="999">
        <v>37344</v>
      </c>
      <c r="AV33" s="999"/>
      <c r="AW33" s="999"/>
      <c r="AX33" s="999"/>
      <c r="AY33" s="999"/>
      <c r="AZ33" s="1069" t="s">
        <v>513</v>
      </c>
      <c r="BA33" s="1069"/>
      <c r="BB33" s="1069"/>
      <c r="BC33" s="1069"/>
      <c r="BD33" s="1069"/>
      <c r="BE33" s="1000" t="s">
        <v>583</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564</v>
      </c>
      <c r="C34" s="1059"/>
      <c r="D34" s="1059"/>
      <c r="E34" s="1059"/>
      <c r="F34" s="1059"/>
      <c r="G34" s="1059"/>
      <c r="H34" s="1059"/>
      <c r="I34" s="1059"/>
      <c r="J34" s="1059"/>
      <c r="K34" s="1059"/>
      <c r="L34" s="1059"/>
      <c r="M34" s="1059"/>
      <c r="N34" s="1059"/>
      <c r="O34" s="1059"/>
      <c r="P34" s="1060"/>
      <c r="Q34" s="1066">
        <v>10471</v>
      </c>
      <c r="R34" s="1067"/>
      <c r="S34" s="1067"/>
      <c r="T34" s="1067"/>
      <c r="U34" s="1067"/>
      <c r="V34" s="1067">
        <v>9695</v>
      </c>
      <c r="W34" s="1067"/>
      <c r="X34" s="1067"/>
      <c r="Y34" s="1067"/>
      <c r="Z34" s="1067"/>
      <c r="AA34" s="1067">
        <v>776</v>
      </c>
      <c r="AB34" s="1067"/>
      <c r="AC34" s="1067"/>
      <c r="AD34" s="1067"/>
      <c r="AE34" s="1068"/>
      <c r="AF34" s="1063">
        <v>3010</v>
      </c>
      <c r="AG34" s="1064"/>
      <c r="AH34" s="1064"/>
      <c r="AI34" s="1064"/>
      <c r="AJ34" s="1065"/>
      <c r="AK34" s="1008">
        <v>1898</v>
      </c>
      <c r="AL34" s="999"/>
      <c r="AM34" s="999"/>
      <c r="AN34" s="999"/>
      <c r="AO34" s="999"/>
      <c r="AP34" s="999">
        <v>13027</v>
      </c>
      <c r="AQ34" s="999"/>
      <c r="AR34" s="999"/>
      <c r="AS34" s="999"/>
      <c r="AT34" s="999"/>
      <c r="AU34" s="999">
        <v>9210</v>
      </c>
      <c r="AV34" s="999"/>
      <c r="AW34" s="999"/>
      <c r="AX34" s="999"/>
      <c r="AY34" s="999"/>
      <c r="AZ34" s="1069" t="s">
        <v>513</v>
      </c>
      <c r="BA34" s="1069"/>
      <c r="BB34" s="1069"/>
      <c r="BC34" s="1069"/>
      <c r="BD34" s="1069"/>
      <c r="BE34" s="1000" t="s">
        <v>583</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569</v>
      </c>
      <c r="C35" s="1059"/>
      <c r="D35" s="1059"/>
      <c r="E35" s="1059"/>
      <c r="F35" s="1059"/>
      <c r="G35" s="1059"/>
      <c r="H35" s="1059"/>
      <c r="I35" s="1059"/>
      <c r="J35" s="1059"/>
      <c r="K35" s="1059"/>
      <c r="L35" s="1059"/>
      <c r="M35" s="1059"/>
      <c r="N35" s="1059"/>
      <c r="O35" s="1059"/>
      <c r="P35" s="1060"/>
      <c r="Q35" s="1066">
        <v>492</v>
      </c>
      <c r="R35" s="1067"/>
      <c r="S35" s="1067"/>
      <c r="T35" s="1067"/>
      <c r="U35" s="1067"/>
      <c r="V35" s="1067">
        <v>482</v>
      </c>
      <c r="W35" s="1067"/>
      <c r="X35" s="1067"/>
      <c r="Y35" s="1067"/>
      <c r="Z35" s="1067"/>
      <c r="AA35" s="1067">
        <v>10</v>
      </c>
      <c r="AB35" s="1067"/>
      <c r="AC35" s="1067"/>
      <c r="AD35" s="1067"/>
      <c r="AE35" s="1068"/>
      <c r="AF35" s="1063">
        <v>10</v>
      </c>
      <c r="AG35" s="1064"/>
      <c r="AH35" s="1064"/>
      <c r="AI35" s="1064"/>
      <c r="AJ35" s="1065"/>
      <c r="AK35" s="1008" t="s">
        <v>513</v>
      </c>
      <c r="AL35" s="999"/>
      <c r="AM35" s="999"/>
      <c r="AN35" s="999"/>
      <c r="AO35" s="999"/>
      <c r="AP35" s="999">
        <v>1860</v>
      </c>
      <c r="AQ35" s="999"/>
      <c r="AR35" s="999"/>
      <c r="AS35" s="999"/>
      <c r="AT35" s="999"/>
      <c r="AU35" s="999">
        <v>325</v>
      </c>
      <c r="AV35" s="999"/>
      <c r="AW35" s="999"/>
      <c r="AX35" s="999"/>
      <c r="AY35" s="999"/>
      <c r="AZ35" s="1069" t="s">
        <v>513</v>
      </c>
      <c r="BA35" s="1069"/>
      <c r="BB35" s="1069"/>
      <c r="BC35" s="1069"/>
      <c r="BD35" s="1069"/>
      <c r="BE35" s="1000" t="s">
        <v>584</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t="s">
        <v>582</v>
      </c>
      <c r="C36" s="1059"/>
      <c r="D36" s="1059"/>
      <c r="E36" s="1059"/>
      <c r="F36" s="1059"/>
      <c r="G36" s="1059"/>
      <c r="H36" s="1059"/>
      <c r="I36" s="1059"/>
      <c r="J36" s="1059"/>
      <c r="K36" s="1059"/>
      <c r="L36" s="1059"/>
      <c r="M36" s="1059"/>
      <c r="N36" s="1059"/>
      <c r="O36" s="1059"/>
      <c r="P36" s="1060"/>
      <c r="Q36" s="1066">
        <v>357</v>
      </c>
      <c r="R36" s="1067"/>
      <c r="S36" s="1067"/>
      <c r="T36" s="1067"/>
      <c r="U36" s="1067"/>
      <c r="V36" s="1067">
        <v>357</v>
      </c>
      <c r="W36" s="1067"/>
      <c r="X36" s="1067"/>
      <c r="Y36" s="1067"/>
      <c r="Z36" s="1067"/>
      <c r="AA36" s="1067" t="s">
        <v>513</v>
      </c>
      <c r="AB36" s="1067"/>
      <c r="AC36" s="1067"/>
      <c r="AD36" s="1067"/>
      <c r="AE36" s="1068"/>
      <c r="AF36" s="1063" t="s">
        <v>513</v>
      </c>
      <c r="AG36" s="1064"/>
      <c r="AH36" s="1064"/>
      <c r="AI36" s="1064"/>
      <c r="AJ36" s="1065"/>
      <c r="AK36" s="1008">
        <v>252</v>
      </c>
      <c r="AL36" s="999"/>
      <c r="AM36" s="999"/>
      <c r="AN36" s="999"/>
      <c r="AO36" s="999"/>
      <c r="AP36" s="999">
        <v>97</v>
      </c>
      <c r="AQ36" s="999"/>
      <c r="AR36" s="999"/>
      <c r="AS36" s="999"/>
      <c r="AT36" s="999"/>
      <c r="AU36" s="999" t="s">
        <v>513</v>
      </c>
      <c r="AV36" s="999"/>
      <c r="AW36" s="999"/>
      <c r="AX36" s="999"/>
      <c r="AY36" s="999"/>
      <c r="AZ36" s="1069" t="s">
        <v>513</v>
      </c>
      <c r="BA36" s="1069"/>
      <c r="BB36" s="1069"/>
      <c r="BC36" s="1069"/>
      <c r="BD36" s="1069"/>
      <c r="BE36" s="1000" t="s">
        <v>584</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394</v>
      </c>
      <c r="B63" s="965" t="s">
        <v>408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6856</v>
      </c>
      <c r="AG63" s="987"/>
      <c r="AH63" s="987"/>
      <c r="AI63" s="987"/>
      <c r="AJ63" s="1050"/>
      <c r="AK63" s="1051"/>
      <c r="AL63" s="991"/>
      <c r="AM63" s="991"/>
      <c r="AN63" s="991"/>
      <c r="AO63" s="991"/>
      <c r="AP63" s="987">
        <v>97924</v>
      </c>
      <c r="AQ63" s="987"/>
      <c r="AR63" s="987"/>
      <c r="AS63" s="987"/>
      <c r="AT63" s="987"/>
      <c r="AU63" s="987">
        <v>46991</v>
      </c>
      <c r="AV63" s="987"/>
      <c r="AW63" s="987"/>
      <c r="AX63" s="987"/>
      <c r="AY63" s="987"/>
      <c r="AZ63" s="1045"/>
      <c r="BA63" s="1045"/>
      <c r="BB63" s="1045"/>
      <c r="BC63" s="1045"/>
      <c r="BD63" s="1045"/>
      <c r="BE63" s="988"/>
      <c r="BF63" s="988"/>
      <c r="BG63" s="988"/>
      <c r="BH63" s="988"/>
      <c r="BI63" s="989"/>
      <c r="BJ63" s="1046" t="s">
        <v>409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411</v>
      </c>
      <c r="B66" s="1024"/>
      <c r="C66" s="1024"/>
      <c r="D66" s="1024"/>
      <c r="E66" s="1024"/>
      <c r="F66" s="1024"/>
      <c r="G66" s="1024"/>
      <c r="H66" s="1024"/>
      <c r="I66" s="1024"/>
      <c r="J66" s="1024"/>
      <c r="K66" s="1024"/>
      <c r="L66" s="1024"/>
      <c r="M66" s="1024"/>
      <c r="N66" s="1024"/>
      <c r="O66" s="1024"/>
      <c r="P66" s="1025"/>
      <c r="Q66" s="1029" t="s">
        <v>412</v>
      </c>
      <c r="R66" s="1030"/>
      <c r="S66" s="1030"/>
      <c r="T66" s="1030"/>
      <c r="U66" s="1031"/>
      <c r="V66" s="1029" t="s">
        <v>413</v>
      </c>
      <c r="W66" s="1030"/>
      <c r="X66" s="1030"/>
      <c r="Y66" s="1030"/>
      <c r="Z66" s="1031"/>
      <c r="AA66" s="1029" t="s">
        <v>414</v>
      </c>
      <c r="AB66" s="1030"/>
      <c r="AC66" s="1030"/>
      <c r="AD66" s="1030"/>
      <c r="AE66" s="1031"/>
      <c r="AF66" s="1035" t="s">
        <v>415</v>
      </c>
      <c r="AG66" s="1036"/>
      <c r="AH66" s="1036"/>
      <c r="AI66" s="1036"/>
      <c r="AJ66" s="1037"/>
      <c r="AK66" s="1029" t="s">
        <v>416</v>
      </c>
      <c r="AL66" s="1024"/>
      <c r="AM66" s="1024"/>
      <c r="AN66" s="1024"/>
      <c r="AO66" s="1025"/>
      <c r="AP66" s="1029" t="s">
        <v>404</v>
      </c>
      <c r="AQ66" s="1030"/>
      <c r="AR66" s="1030"/>
      <c r="AS66" s="1030"/>
      <c r="AT66" s="1031"/>
      <c r="AU66" s="1029" t="s">
        <v>417</v>
      </c>
      <c r="AV66" s="1030"/>
      <c r="AW66" s="1030"/>
      <c r="AX66" s="1030"/>
      <c r="AY66" s="1031"/>
      <c r="AZ66" s="1029" t="s">
        <v>382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585</v>
      </c>
      <c r="C68" s="1014"/>
      <c r="D68" s="1014"/>
      <c r="E68" s="1014"/>
      <c r="F68" s="1014"/>
      <c r="G68" s="1014"/>
      <c r="H68" s="1014"/>
      <c r="I68" s="1014"/>
      <c r="J68" s="1014"/>
      <c r="K68" s="1014"/>
      <c r="L68" s="1014"/>
      <c r="M68" s="1014"/>
      <c r="N68" s="1014"/>
      <c r="O68" s="1014"/>
      <c r="P68" s="1015"/>
      <c r="Q68" s="1016">
        <v>671</v>
      </c>
      <c r="R68" s="1010"/>
      <c r="S68" s="1010"/>
      <c r="T68" s="1010"/>
      <c r="U68" s="1010"/>
      <c r="V68" s="1010">
        <v>594</v>
      </c>
      <c r="W68" s="1010"/>
      <c r="X68" s="1010"/>
      <c r="Y68" s="1010"/>
      <c r="Z68" s="1010"/>
      <c r="AA68" s="1010">
        <v>76</v>
      </c>
      <c r="AB68" s="1010"/>
      <c r="AC68" s="1010"/>
      <c r="AD68" s="1010"/>
      <c r="AE68" s="1010"/>
      <c r="AF68" s="1010">
        <v>76</v>
      </c>
      <c r="AG68" s="1010"/>
      <c r="AH68" s="1010"/>
      <c r="AI68" s="1010"/>
      <c r="AJ68" s="1010"/>
      <c r="AK68" s="1010">
        <v>97</v>
      </c>
      <c r="AL68" s="1010"/>
      <c r="AM68" s="1010"/>
      <c r="AN68" s="1010"/>
      <c r="AO68" s="1010"/>
      <c r="AP68" s="1010" t="s">
        <v>513</v>
      </c>
      <c r="AQ68" s="1010"/>
      <c r="AR68" s="1010"/>
      <c r="AS68" s="1010"/>
      <c r="AT68" s="1010"/>
      <c r="AU68" s="1010" t="s">
        <v>513</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586</v>
      </c>
      <c r="C69" s="1003"/>
      <c r="D69" s="1003"/>
      <c r="E69" s="1003"/>
      <c r="F69" s="1003"/>
      <c r="G69" s="1003"/>
      <c r="H69" s="1003"/>
      <c r="I69" s="1003"/>
      <c r="J69" s="1003"/>
      <c r="K69" s="1003"/>
      <c r="L69" s="1003"/>
      <c r="M69" s="1003"/>
      <c r="N69" s="1003"/>
      <c r="O69" s="1003"/>
      <c r="P69" s="1004"/>
      <c r="Q69" s="1005">
        <v>150467</v>
      </c>
      <c r="R69" s="999"/>
      <c r="S69" s="999"/>
      <c r="T69" s="999"/>
      <c r="U69" s="999"/>
      <c r="V69" s="999">
        <v>145866</v>
      </c>
      <c r="W69" s="999"/>
      <c r="X69" s="999"/>
      <c r="Y69" s="999"/>
      <c r="Z69" s="999"/>
      <c r="AA69" s="999">
        <v>4601</v>
      </c>
      <c r="AB69" s="999"/>
      <c r="AC69" s="999"/>
      <c r="AD69" s="999"/>
      <c r="AE69" s="999"/>
      <c r="AF69" s="999">
        <v>4601</v>
      </c>
      <c r="AG69" s="999"/>
      <c r="AH69" s="999"/>
      <c r="AI69" s="999"/>
      <c r="AJ69" s="999"/>
      <c r="AK69" s="999">
        <v>3000</v>
      </c>
      <c r="AL69" s="999"/>
      <c r="AM69" s="999"/>
      <c r="AN69" s="999"/>
      <c r="AO69" s="999"/>
      <c r="AP69" s="999" t="s">
        <v>513</v>
      </c>
      <c r="AQ69" s="999"/>
      <c r="AR69" s="999"/>
      <c r="AS69" s="999"/>
      <c r="AT69" s="999"/>
      <c r="AU69" s="999" t="s">
        <v>513</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587</v>
      </c>
      <c r="C70" s="1003"/>
      <c r="D70" s="1003"/>
      <c r="E70" s="1003"/>
      <c r="F70" s="1003"/>
      <c r="G70" s="1003"/>
      <c r="H70" s="1003"/>
      <c r="I70" s="1003"/>
      <c r="J70" s="1003"/>
      <c r="K70" s="1003"/>
      <c r="L70" s="1003"/>
      <c r="M70" s="1003"/>
      <c r="N70" s="1003"/>
      <c r="O70" s="1003"/>
      <c r="P70" s="1004"/>
      <c r="Q70" s="1005">
        <v>21933</v>
      </c>
      <c r="R70" s="999"/>
      <c r="S70" s="999"/>
      <c r="T70" s="999"/>
      <c r="U70" s="999"/>
      <c r="V70" s="999">
        <v>20389</v>
      </c>
      <c r="W70" s="999"/>
      <c r="X70" s="999"/>
      <c r="Y70" s="999"/>
      <c r="Z70" s="999"/>
      <c r="AA70" s="999">
        <v>1544</v>
      </c>
      <c r="AB70" s="999"/>
      <c r="AC70" s="999"/>
      <c r="AD70" s="999"/>
      <c r="AE70" s="999"/>
      <c r="AF70" s="999">
        <v>29459</v>
      </c>
      <c r="AG70" s="999"/>
      <c r="AH70" s="999"/>
      <c r="AI70" s="999"/>
      <c r="AJ70" s="999"/>
      <c r="AK70" s="999" t="s">
        <v>513</v>
      </c>
      <c r="AL70" s="999"/>
      <c r="AM70" s="999"/>
      <c r="AN70" s="999"/>
      <c r="AO70" s="999"/>
      <c r="AP70" s="999">
        <v>53900</v>
      </c>
      <c r="AQ70" s="999"/>
      <c r="AR70" s="999"/>
      <c r="AS70" s="999"/>
      <c r="AT70" s="999"/>
      <c r="AU70" s="999">
        <v>108</v>
      </c>
      <c r="AV70" s="999"/>
      <c r="AW70" s="999"/>
      <c r="AX70" s="999"/>
      <c r="AY70" s="999"/>
      <c r="AZ70" s="1000" t="s">
        <v>583</v>
      </c>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588</v>
      </c>
      <c r="C71" s="1003"/>
      <c r="D71" s="1003"/>
      <c r="E71" s="1003"/>
      <c r="F71" s="1003"/>
      <c r="G71" s="1003"/>
      <c r="H71" s="1003"/>
      <c r="I71" s="1003"/>
      <c r="J71" s="1003"/>
      <c r="K71" s="1003"/>
      <c r="L71" s="1003"/>
      <c r="M71" s="1003"/>
      <c r="N71" s="1003"/>
      <c r="O71" s="1003"/>
      <c r="P71" s="1004"/>
      <c r="Q71" s="1005">
        <v>751</v>
      </c>
      <c r="R71" s="999"/>
      <c r="S71" s="999"/>
      <c r="T71" s="999"/>
      <c r="U71" s="999"/>
      <c r="V71" s="999">
        <v>643</v>
      </c>
      <c r="W71" s="999"/>
      <c r="X71" s="999"/>
      <c r="Y71" s="999"/>
      <c r="Z71" s="999"/>
      <c r="AA71" s="999">
        <v>109</v>
      </c>
      <c r="AB71" s="999"/>
      <c r="AC71" s="999"/>
      <c r="AD71" s="999"/>
      <c r="AE71" s="999"/>
      <c r="AF71" s="999">
        <v>1652</v>
      </c>
      <c r="AG71" s="999"/>
      <c r="AH71" s="999"/>
      <c r="AI71" s="999"/>
      <c r="AJ71" s="999"/>
      <c r="AK71" s="999" t="s">
        <v>513</v>
      </c>
      <c r="AL71" s="999"/>
      <c r="AM71" s="999"/>
      <c r="AN71" s="999"/>
      <c r="AO71" s="999"/>
      <c r="AP71" s="999">
        <v>1192</v>
      </c>
      <c r="AQ71" s="999"/>
      <c r="AR71" s="999"/>
      <c r="AS71" s="999"/>
      <c r="AT71" s="999"/>
      <c r="AU71" s="999" t="s">
        <v>513</v>
      </c>
      <c r="AV71" s="999"/>
      <c r="AW71" s="999"/>
      <c r="AX71" s="999"/>
      <c r="AY71" s="999"/>
      <c r="AZ71" s="1000" t="s">
        <v>583</v>
      </c>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394</v>
      </c>
      <c r="B88" s="965" t="s">
        <v>418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35788</v>
      </c>
      <c r="AG88" s="987"/>
      <c r="AH88" s="987"/>
      <c r="AI88" s="987"/>
      <c r="AJ88" s="987"/>
      <c r="AK88" s="991"/>
      <c r="AL88" s="991"/>
      <c r="AM88" s="991"/>
      <c r="AN88" s="991"/>
      <c r="AO88" s="991"/>
      <c r="AP88" s="987">
        <v>55091</v>
      </c>
      <c r="AQ88" s="987"/>
      <c r="AR88" s="987"/>
      <c r="AS88" s="987"/>
      <c r="AT88" s="987"/>
      <c r="AU88" s="987">
        <v>108</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5" t="s">
        <v>419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504</v>
      </c>
      <c r="CS102" s="981"/>
      <c r="CT102" s="981"/>
      <c r="CU102" s="981"/>
      <c r="CV102" s="982"/>
      <c r="CW102" s="980">
        <v>130</v>
      </c>
      <c r="CX102" s="981"/>
      <c r="CY102" s="981"/>
      <c r="CZ102" s="981"/>
      <c r="DA102" s="982"/>
      <c r="DB102" s="980">
        <v>652</v>
      </c>
      <c r="DC102" s="981"/>
      <c r="DD102" s="981"/>
      <c r="DE102" s="981"/>
      <c r="DF102" s="982"/>
      <c r="DG102" s="980" t="s">
        <v>513</v>
      </c>
      <c r="DH102" s="981"/>
      <c r="DI102" s="981"/>
      <c r="DJ102" s="981"/>
      <c r="DK102" s="982"/>
      <c r="DL102" s="980" t="s">
        <v>513</v>
      </c>
      <c r="DM102" s="981"/>
      <c r="DN102" s="981"/>
      <c r="DO102" s="981"/>
      <c r="DP102" s="982"/>
      <c r="DQ102" s="980">
        <v>602</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426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427</v>
      </c>
      <c r="AB109" s="924"/>
      <c r="AC109" s="924"/>
      <c r="AD109" s="924"/>
      <c r="AE109" s="925"/>
      <c r="AF109" s="926" t="s">
        <v>428</v>
      </c>
      <c r="AG109" s="924"/>
      <c r="AH109" s="924"/>
      <c r="AI109" s="924"/>
      <c r="AJ109" s="925"/>
      <c r="AK109" s="926" t="s">
        <v>309</v>
      </c>
      <c r="AL109" s="924"/>
      <c r="AM109" s="924"/>
      <c r="AN109" s="924"/>
      <c r="AO109" s="925"/>
      <c r="AP109" s="926" t="s">
        <v>429</v>
      </c>
      <c r="AQ109" s="924"/>
      <c r="AR109" s="924"/>
      <c r="AS109" s="924"/>
      <c r="AT109" s="957"/>
      <c r="AU109" s="923" t="s">
        <v>426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427</v>
      </c>
      <c r="BR109" s="924"/>
      <c r="BS109" s="924"/>
      <c r="BT109" s="924"/>
      <c r="BU109" s="925"/>
      <c r="BV109" s="926" t="s">
        <v>428</v>
      </c>
      <c r="BW109" s="924"/>
      <c r="BX109" s="924"/>
      <c r="BY109" s="924"/>
      <c r="BZ109" s="925"/>
      <c r="CA109" s="926" t="s">
        <v>309</v>
      </c>
      <c r="CB109" s="924"/>
      <c r="CC109" s="924"/>
      <c r="CD109" s="924"/>
      <c r="CE109" s="925"/>
      <c r="CF109" s="964" t="s">
        <v>429</v>
      </c>
      <c r="CG109" s="964"/>
      <c r="CH109" s="964"/>
      <c r="CI109" s="964"/>
      <c r="CJ109" s="964"/>
      <c r="CK109" s="926" t="s">
        <v>430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427</v>
      </c>
      <c r="DH109" s="924"/>
      <c r="DI109" s="924"/>
      <c r="DJ109" s="924"/>
      <c r="DK109" s="925"/>
      <c r="DL109" s="926" t="s">
        <v>428</v>
      </c>
      <c r="DM109" s="924"/>
      <c r="DN109" s="924"/>
      <c r="DO109" s="924"/>
      <c r="DP109" s="925"/>
      <c r="DQ109" s="926" t="s">
        <v>309</v>
      </c>
      <c r="DR109" s="924"/>
      <c r="DS109" s="924"/>
      <c r="DT109" s="924"/>
      <c r="DU109" s="925"/>
      <c r="DV109" s="926" t="s">
        <v>429</v>
      </c>
      <c r="DW109" s="924"/>
      <c r="DX109" s="924"/>
      <c r="DY109" s="924"/>
      <c r="DZ109" s="957"/>
    </row>
    <row r="110" spans="1:131" s="233" customFormat="1" ht="26.25" customHeight="1" x14ac:dyDescent="0.15">
      <c r="A110" s="835" t="s">
        <v>431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16403327</v>
      </c>
      <c r="AB110" s="917"/>
      <c r="AC110" s="917"/>
      <c r="AD110" s="917"/>
      <c r="AE110" s="918"/>
      <c r="AF110" s="919">
        <v>16961278</v>
      </c>
      <c r="AG110" s="917"/>
      <c r="AH110" s="917"/>
      <c r="AI110" s="917"/>
      <c r="AJ110" s="918"/>
      <c r="AK110" s="919">
        <v>17428977</v>
      </c>
      <c r="AL110" s="917"/>
      <c r="AM110" s="917"/>
      <c r="AN110" s="917"/>
      <c r="AO110" s="918"/>
      <c r="AP110" s="920">
        <v>20.2</v>
      </c>
      <c r="AQ110" s="921"/>
      <c r="AR110" s="921"/>
      <c r="AS110" s="921"/>
      <c r="AT110" s="922"/>
      <c r="AU110" s="958" t="s">
        <v>73</v>
      </c>
      <c r="AV110" s="959"/>
      <c r="AW110" s="959"/>
      <c r="AX110" s="959"/>
      <c r="AY110" s="959"/>
      <c r="AZ110" s="888" t="s">
        <v>432</v>
      </c>
      <c r="BA110" s="836"/>
      <c r="BB110" s="836"/>
      <c r="BC110" s="836"/>
      <c r="BD110" s="836"/>
      <c r="BE110" s="836"/>
      <c r="BF110" s="836"/>
      <c r="BG110" s="836"/>
      <c r="BH110" s="836"/>
      <c r="BI110" s="836"/>
      <c r="BJ110" s="836"/>
      <c r="BK110" s="836"/>
      <c r="BL110" s="836"/>
      <c r="BM110" s="836"/>
      <c r="BN110" s="836"/>
      <c r="BO110" s="836"/>
      <c r="BP110" s="837"/>
      <c r="BQ110" s="889">
        <v>177448427</v>
      </c>
      <c r="BR110" s="870"/>
      <c r="BS110" s="870"/>
      <c r="BT110" s="870"/>
      <c r="BU110" s="870"/>
      <c r="BV110" s="870">
        <v>178323419</v>
      </c>
      <c r="BW110" s="870"/>
      <c r="BX110" s="870"/>
      <c r="BY110" s="870"/>
      <c r="BZ110" s="870"/>
      <c r="CA110" s="870">
        <v>180465034</v>
      </c>
      <c r="CB110" s="870"/>
      <c r="CC110" s="870"/>
      <c r="CD110" s="870"/>
      <c r="CE110" s="870"/>
      <c r="CF110" s="894">
        <v>208.7</v>
      </c>
      <c r="CG110" s="895"/>
      <c r="CH110" s="895"/>
      <c r="CI110" s="895"/>
      <c r="CJ110" s="895"/>
      <c r="CK110" s="954" t="s">
        <v>433</v>
      </c>
      <c r="CL110" s="847"/>
      <c r="CM110" s="888" t="s">
        <v>434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435</v>
      </c>
      <c r="DH110" s="870"/>
      <c r="DI110" s="870"/>
      <c r="DJ110" s="870"/>
      <c r="DK110" s="870"/>
      <c r="DL110" s="870" t="s">
        <v>435</v>
      </c>
      <c r="DM110" s="870"/>
      <c r="DN110" s="870"/>
      <c r="DO110" s="870"/>
      <c r="DP110" s="870"/>
      <c r="DQ110" s="870" t="s">
        <v>436</v>
      </c>
      <c r="DR110" s="870"/>
      <c r="DS110" s="870"/>
      <c r="DT110" s="870"/>
      <c r="DU110" s="870"/>
      <c r="DV110" s="871" t="s">
        <v>436</v>
      </c>
      <c r="DW110" s="871"/>
      <c r="DX110" s="871"/>
      <c r="DY110" s="871"/>
      <c r="DZ110" s="872"/>
    </row>
    <row r="111" spans="1:131" s="233" customFormat="1" ht="26.25" customHeight="1" x14ac:dyDescent="0.15">
      <c r="A111" s="802" t="s">
        <v>437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438</v>
      </c>
      <c r="AB111" s="947"/>
      <c r="AC111" s="947"/>
      <c r="AD111" s="947"/>
      <c r="AE111" s="948"/>
      <c r="AF111" s="949" t="s">
        <v>438</v>
      </c>
      <c r="AG111" s="947"/>
      <c r="AH111" s="947"/>
      <c r="AI111" s="947"/>
      <c r="AJ111" s="948"/>
      <c r="AK111" s="949" t="s">
        <v>438</v>
      </c>
      <c r="AL111" s="947"/>
      <c r="AM111" s="947"/>
      <c r="AN111" s="947"/>
      <c r="AO111" s="948"/>
      <c r="AP111" s="950" t="s">
        <v>438</v>
      </c>
      <c r="AQ111" s="951"/>
      <c r="AR111" s="951"/>
      <c r="AS111" s="951"/>
      <c r="AT111" s="952"/>
      <c r="AU111" s="960"/>
      <c r="AV111" s="961"/>
      <c r="AW111" s="961"/>
      <c r="AX111" s="961"/>
      <c r="AY111" s="961"/>
      <c r="AZ111" s="843" t="s">
        <v>439</v>
      </c>
      <c r="BA111" s="780"/>
      <c r="BB111" s="780"/>
      <c r="BC111" s="780"/>
      <c r="BD111" s="780"/>
      <c r="BE111" s="780"/>
      <c r="BF111" s="780"/>
      <c r="BG111" s="780"/>
      <c r="BH111" s="780"/>
      <c r="BI111" s="780"/>
      <c r="BJ111" s="780"/>
      <c r="BK111" s="780"/>
      <c r="BL111" s="780"/>
      <c r="BM111" s="780"/>
      <c r="BN111" s="780"/>
      <c r="BO111" s="780"/>
      <c r="BP111" s="781"/>
      <c r="BQ111" s="844">
        <v>67431</v>
      </c>
      <c r="BR111" s="845"/>
      <c r="BS111" s="845"/>
      <c r="BT111" s="845"/>
      <c r="BU111" s="845"/>
      <c r="BV111" s="845">
        <v>50573</v>
      </c>
      <c r="BW111" s="845"/>
      <c r="BX111" s="845"/>
      <c r="BY111" s="845"/>
      <c r="BZ111" s="845"/>
      <c r="CA111" s="845">
        <v>33715</v>
      </c>
      <c r="CB111" s="845"/>
      <c r="CC111" s="845"/>
      <c r="CD111" s="845"/>
      <c r="CE111" s="845"/>
      <c r="CF111" s="903">
        <v>0</v>
      </c>
      <c r="CG111" s="904"/>
      <c r="CH111" s="904"/>
      <c r="CI111" s="904"/>
      <c r="CJ111" s="904"/>
      <c r="CK111" s="955"/>
      <c r="CL111" s="849"/>
      <c r="CM111" s="843" t="s">
        <v>440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438</v>
      </c>
      <c r="DH111" s="845"/>
      <c r="DI111" s="845"/>
      <c r="DJ111" s="845"/>
      <c r="DK111" s="845"/>
      <c r="DL111" s="845" t="s">
        <v>438</v>
      </c>
      <c r="DM111" s="845"/>
      <c r="DN111" s="845"/>
      <c r="DO111" s="845"/>
      <c r="DP111" s="845"/>
      <c r="DQ111" s="845" t="s">
        <v>441</v>
      </c>
      <c r="DR111" s="845"/>
      <c r="DS111" s="845"/>
      <c r="DT111" s="845"/>
      <c r="DU111" s="845"/>
      <c r="DV111" s="822" t="s">
        <v>438</v>
      </c>
      <c r="DW111" s="822"/>
      <c r="DX111" s="822"/>
      <c r="DY111" s="822"/>
      <c r="DZ111" s="823"/>
    </row>
    <row r="112" spans="1:131" s="233" customFormat="1" ht="26.25" customHeight="1" x14ac:dyDescent="0.15">
      <c r="A112" s="940" t="s">
        <v>442</v>
      </c>
      <c r="B112" s="941"/>
      <c r="C112" s="780" t="s">
        <v>443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66667</v>
      </c>
      <c r="AB112" s="808"/>
      <c r="AC112" s="808"/>
      <c r="AD112" s="808"/>
      <c r="AE112" s="809"/>
      <c r="AF112" s="810">
        <v>66667</v>
      </c>
      <c r="AG112" s="808"/>
      <c r="AH112" s="808"/>
      <c r="AI112" s="808"/>
      <c r="AJ112" s="809"/>
      <c r="AK112" s="810">
        <v>66667</v>
      </c>
      <c r="AL112" s="808"/>
      <c r="AM112" s="808"/>
      <c r="AN112" s="808"/>
      <c r="AO112" s="809"/>
      <c r="AP112" s="852">
        <v>0.1</v>
      </c>
      <c r="AQ112" s="853"/>
      <c r="AR112" s="853"/>
      <c r="AS112" s="853"/>
      <c r="AT112" s="854"/>
      <c r="AU112" s="960"/>
      <c r="AV112" s="961"/>
      <c r="AW112" s="961"/>
      <c r="AX112" s="961"/>
      <c r="AY112" s="961"/>
      <c r="AZ112" s="843" t="s">
        <v>444</v>
      </c>
      <c r="BA112" s="780"/>
      <c r="BB112" s="780"/>
      <c r="BC112" s="780"/>
      <c r="BD112" s="780"/>
      <c r="BE112" s="780"/>
      <c r="BF112" s="780"/>
      <c r="BG112" s="780"/>
      <c r="BH112" s="780"/>
      <c r="BI112" s="780"/>
      <c r="BJ112" s="780"/>
      <c r="BK112" s="780"/>
      <c r="BL112" s="780"/>
      <c r="BM112" s="780"/>
      <c r="BN112" s="780"/>
      <c r="BO112" s="780"/>
      <c r="BP112" s="781"/>
      <c r="BQ112" s="844">
        <v>50730100</v>
      </c>
      <c r="BR112" s="845"/>
      <c r="BS112" s="845"/>
      <c r="BT112" s="845"/>
      <c r="BU112" s="845"/>
      <c r="BV112" s="845">
        <v>49495482</v>
      </c>
      <c r="BW112" s="845"/>
      <c r="BX112" s="845"/>
      <c r="BY112" s="845"/>
      <c r="BZ112" s="845"/>
      <c r="CA112" s="845">
        <v>46990624</v>
      </c>
      <c r="CB112" s="845"/>
      <c r="CC112" s="845"/>
      <c r="CD112" s="845"/>
      <c r="CE112" s="845"/>
      <c r="CF112" s="903">
        <v>54.3</v>
      </c>
      <c r="CG112" s="904"/>
      <c r="CH112" s="904"/>
      <c r="CI112" s="904"/>
      <c r="CJ112" s="904"/>
      <c r="CK112" s="955"/>
      <c r="CL112" s="849"/>
      <c r="CM112" s="843" t="s">
        <v>445</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438</v>
      </c>
      <c r="DH112" s="845"/>
      <c r="DI112" s="845"/>
      <c r="DJ112" s="845"/>
      <c r="DK112" s="845"/>
      <c r="DL112" s="845" t="s">
        <v>396</v>
      </c>
      <c r="DM112" s="845"/>
      <c r="DN112" s="845"/>
      <c r="DO112" s="845"/>
      <c r="DP112" s="845"/>
      <c r="DQ112" s="845" t="s">
        <v>392</v>
      </c>
      <c r="DR112" s="845"/>
      <c r="DS112" s="845"/>
      <c r="DT112" s="845"/>
      <c r="DU112" s="845"/>
      <c r="DV112" s="822" t="s">
        <v>438</v>
      </c>
      <c r="DW112" s="822"/>
      <c r="DX112" s="822"/>
      <c r="DY112" s="822"/>
      <c r="DZ112" s="823"/>
    </row>
    <row r="113" spans="1:130" s="233" customFormat="1" ht="26.25" customHeight="1" x14ac:dyDescent="0.15">
      <c r="A113" s="942"/>
      <c r="B113" s="943"/>
      <c r="C113" s="780" t="s">
        <v>446</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2903076</v>
      </c>
      <c r="AB113" s="947"/>
      <c r="AC113" s="947"/>
      <c r="AD113" s="947"/>
      <c r="AE113" s="948"/>
      <c r="AF113" s="949">
        <v>2953362</v>
      </c>
      <c r="AG113" s="947"/>
      <c r="AH113" s="947"/>
      <c r="AI113" s="947"/>
      <c r="AJ113" s="948"/>
      <c r="AK113" s="949">
        <v>2747124</v>
      </c>
      <c r="AL113" s="947"/>
      <c r="AM113" s="947"/>
      <c r="AN113" s="947"/>
      <c r="AO113" s="948"/>
      <c r="AP113" s="950">
        <v>3.2</v>
      </c>
      <c r="AQ113" s="951"/>
      <c r="AR113" s="951"/>
      <c r="AS113" s="951"/>
      <c r="AT113" s="952"/>
      <c r="AU113" s="960"/>
      <c r="AV113" s="961"/>
      <c r="AW113" s="961"/>
      <c r="AX113" s="961"/>
      <c r="AY113" s="961"/>
      <c r="AZ113" s="843" t="s">
        <v>447</v>
      </c>
      <c r="BA113" s="780"/>
      <c r="BB113" s="780"/>
      <c r="BC113" s="780"/>
      <c r="BD113" s="780"/>
      <c r="BE113" s="780"/>
      <c r="BF113" s="780"/>
      <c r="BG113" s="780"/>
      <c r="BH113" s="780"/>
      <c r="BI113" s="780"/>
      <c r="BJ113" s="780"/>
      <c r="BK113" s="780"/>
      <c r="BL113" s="780"/>
      <c r="BM113" s="780"/>
      <c r="BN113" s="780"/>
      <c r="BO113" s="780"/>
      <c r="BP113" s="781"/>
      <c r="BQ113" s="844">
        <v>165606</v>
      </c>
      <c r="BR113" s="845"/>
      <c r="BS113" s="845"/>
      <c r="BT113" s="845"/>
      <c r="BU113" s="845"/>
      <c r="BV113" s="845">
        <v>108457</v>
      </c>
      <c r="BW113" s="845"/>
      <c r="BX113" s="845"/>
      <c r="BY113" s="845"/>
      <c r="BZ113" s="845"/>
      <c r="CA113" s="845">
        <v>107799</v>
      </c>
      <c r="CB113" s="845"/>
      <c r="CC113" s="845"/>
      <c r="CD113" s="845"/>
      <c r="CE113" s="845"/>
      <c r="CF113" s="903">
        <v>0.1</v>
      </c>
      <c r="CG113" s="904"/>
      <c r="CH113" s="904"/>
      <c r="CI113" s="904"/>
      <c r="CJ113" s="904"/>
      <c r="CK113" s="955"/>
      <c r="CL113" s="849"/>
      <c r="CM113" s="843" t="s">
        <v>448</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438</v>
      </c>
      <c r="DH113" s="808"/>
      <c r="DI113" s="808"/>
      <c r="DJ113" s="808"/>
      <c r="DK113" s="809"/>
      <c r="DL113" s="810" t="s">
        <v>396</v>
      </c>
      <c r="DM113" s="808"/>
      <c r="DN113" s="808"/>
      <c r="DO113" s="808"/>
      <c r="DP113" s="809"/>
      <c r="DQ113" s="810" t="s">
        <v>392</v>
      </c>
      <c r="DR113" s="808"/>
      <c r="DS113" s="808"/>
      <c r="DT113" s="808"/>
      <c r="DU113" s="809"/>
      <c r="DV113" s="852" t="s">
        <v>449</v>
      </c>
      <c r="DW113" s="853"/>
      <c r="DX113" s="853"/>
      <c r="DY113" s="853"/>
      <c r="DZ113" s="854"/>
    </row>
    <row r="114" spans="1:130" s="233" customFormat="1" ht="26.25" customHeight="1" x14ac:dyDescent="0.15">
      <c r="A114" s="942"/>
      <c r="B114" s="943"/>
      <c r="C114" s="780" t="s">
        <v>450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9370</v>
      </c>
      <c r="AB114" s="808"/>
      <c r="AC114" s="808"/>
      <c r="AD114" s="808"/>
      <c r="AE114" s="809"/>
      <c r="AF114" s="810">
        <v>9019</v>
      </c>
      <c r="AG114" s="808"/>
      <c r="AH114" s="808"/>
      <c r="AI114" s="808"/>
      <c r="AJ114" s="809"/>
      <c r="AK114" s="810">
        <v>8246</v>
      </c>
      <c r="AL114" s="808"/>
      <c r="AM114" s="808"/>
      <c r="AN114" s="808"/>
      <c r="AO114" s="809"/>
      <c r="AP114" s="852">
        <v>0</v>
      </c>
      <c r="AQ114" s="853"/>
      <c r="AR114" s="853"/>
      <c r="AS114" s="853"/>
      <c r="AT114" s="854"/>
      <c r="AU114" s="960"/>
      <c r="AV114" s="961"/>
      <c r="AW114" s="961"/>
      <c r="AX114" s="961"/>
      <c r="AY114" s="961"/>
      <c r="AZ114" s="843" t="s">
        <v>451</v>
      </c>
      <c r="BA114" s="780"/>
      <c r="BB114" s="780"/>
      <c r="BC114" s="780"/>
      <c r="BD114" s="780"/>
      <c r="BE114" s="780"/>
      <c r="BF114" s="780"/>
      <c r="BG114" s="780"/>
      <c r="BH114" s="780"/>
      <c r="BI114" s="780"/>
      <c r="BJ114" s="780"/>
      <c r="BK114" s="780"/>
      <c r="BL114" s="780"/>
      <c r="BM114" s="780"/>
      <c r="BN114" s="780"/>
      <c r="BO114" s="780"/>
      <c r="BP114" s="781"/>
      <c r="BQ114" s="844">
        <v>22773322</v>
      </c>
      <c r="BR114" s="845"/>
      <c r="BS114" s="845"/>
      <c r="BT114" s="845"/>
      <c r="BU114" s="845"/>
      <c r="BV114" s="845">
        <v>23475301</v>
      </c>
      <c r="BW114" s="845"/>
      <c r="BX114" s="845"/>
      <c r="BY114" s="845"/>
      <c r="BZ114" s="845"/>
      <c r="CA114" s="845">
        <v>22727233</v>
      </c>
      <c r="CB114" s="845"/>
      <c r="CC114" s="845"/>
      <c r="CD114" s="845"/>
      <c r="CE114" s="845"/>
      <c r="CF114" s="903">
        <v>26.3</v>
      </c>
      <c r="CG114" s="904"/>
      <c r="CH114" s="904"/>
      <c r="CI114" s="904"/>
      <c r="CJ114" s="904"/>
      <c r="CK114" s="955"/>
      <c r="CL114" s="849"/>
      <c r="CM114" s="843" t="s">
        <v>452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438</v>
      </c>
      <c r="DH114" s="808"/>
      <c r="DI114" s="808"/>
      <c r="DJ114" s="808"/>
      <c r="DK114" s="809"/>
      <c r="DL114" s="810" t="s">
        <v>449</v>
      </c>
      <c r="DM114" s="808"/>
      <c r="DN114" s="808"/>
      <c r="DO114" s="808"/>
      <c r="DP114" s="809"/>
      <c r="DQ114" s="810" t="s">
        <v>438</v>
      </c>
      <c r="DR114" s="808"/>
      <c r="DS114" s="808"/>
      <c r="DT114" s="808"/>
      <c r="DU114" s="809"/>
      <c r="DV114" s="852" t="s">
        <v>396</v>
      </c>
      <c r="DW114" s="853"/>
      <c r="DX114" s="853"/>
      <c r="DY114" s="853"/>
      <c r="DZ114" s="854"/>
    </row>
    <row r="115" spans="1:130" s="233" customFormat="1" ht="26.25" customHeight="1" x14ac:dyDescent="0.15">
      <c r="A115" s="942"/>
      <c r="B115" s="943"/>
      <c r="C115" s="780" t="s">
        <v>453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17029</v>
      </c>
      <c r="AB115" s="947"/>
      <c r="AC115" s="947"/>
      <c r="AD115" s="947"/>
      <c r="AE115" s="948"/>
      <c r="AF115" s="949">
        <v>16960</v>
      </c>
      <c r="AG115" s="947"/>
      <c r="AH115" s="947"/>
      <c r="AI115" s="947"/>
      <c r="AJ115" s="948"/>
      <c r="AK115" s="949">
        <v>16892</v>
      </c>
      <c r="AL115" s="947"/>
      <c r="AM115" s="947"/>
      <c r="AN115" s="947"/>
      <c r="AO115" s="948"/>
      <c r="AP115" s="950">
        <v>0</v>
      </c>
      <c r="AQ115" s="951"/>
      <c r="AR115" s="951"/>
      <c r="AS115" s="951"/>
      <c r="AT115" s="952"/>
      <c r="AU115" s="960"/>
      <c r="AV115" s="961"/>
      <c r="AW115" s="961"/>
      <c r="AX115" s="961"/>
      <c r="AY115" s="961"/>
      <c r="AZ115" s="843" t="s">
        <v>454</v>
      </c>
      <c r="BA115" s="780"/>
      <c r="BB115" s="780"/>
      <c r="BC115" s="780"/>
      <c r="BD115" s="780"/>
      <c r="BE115" s="780"/>
      <c r="BF115" s="780"/>
      <c r="BG115" s="780"/>
      <c r="BH115" s="780"/>
      <c r="BI115" s="780"/>
      <c r="BJ115" s="780"/>
      <c r="BK115" s="780"/>
      <c r="BL115" s="780"/>
      <c r="BM115" s="780"/>
      <c r="BN115" s="780"/>
      <c r="BO115" s="780"/>
      <c r="BP115" s="781"/>
      <c r="BQ115" s="844">
        <v>7131567</v>
      </c>
      <c r="BR115" s="845"/>
      <c r="BS115" s="845"/>
      <c r="BT115" s="845"/>
      <c r="BU115" s="845"/>
      <c r="BV115" s="845">
        <v>574279</v>
      </c>
      <c r="BW115" s="845"/>
      <c r="BX115" s="845"/>
      <c r="BY115" s="845"/>
      <c r="BZ115" s="845"/>
      <c r="CA115" s="845">
        <v>601740</v>
      </c>
      <c r="CB115" s="845"/>
      <c r="CC115" s="845"/>
      <c r="CD115" s="845"/>
      <c r="CE115" s="845"/>
      <c r="CF115" s="903">
        <v>0.7</v>
      </c>
      <c r="CG115" s="904"/>
      <c r="CH115" s="904"/>
      <c r="CI115" s="904"/>
      <c r="CJ115" s="904"/>
      <c r="CK115" s="955"/>
      <c r="CL115" s="849"/>
      <c r="CM115" s="843" t="s">
        <v>455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449</v>
      </c>
      <c r="DH115" s="808"/>
      <c r="DI115" s="808"/>
      <c r="DJ115" s="808"/>
      <c r="DK115" s="809"/>
      <c r="DL115" s="810" t="s">
        <v>392</v>
      </c>
      <c r="DM115" s="808"/>
      <c r="DN115" s="808"/>
      <c r="DO115" s="808"/>
      <c r="DP115" s="809"/>
      <c r="DQ115" s="810" t="s">
        <v>438</v>
      </c>
      <c r="DR115" s="808"/>
      <c r="DS115" s="808"/>
      <c r="DT115" s="808"/>
      <c r="DU115" s="809"/>
      <c r="DV115" s="852" t="s">
        <v>438</v>
      </c>
      <c r="DW115" s="853"/>
      <c r="DX115" s="853"/>
      <c r="DY115" s="853"/>
      <c r="DZ115" s="854"/>
    </row>
    <row r="116" spans="1:130" s="233" customFormat="1" ht="26.25" customHeight="1" x14ac:dyDescent="0.15">
      <c r="A116" s="944"/>
      <c r="B116" s="945"/>
      <c r="C116" s="867" t="s">
        <v>456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392</v>
      </c>
      <c r="AB116" s="808"/>
      <c r="AC116" s="808"/>
      <c r="AD116" s="808"/>
      <c r="AE116" s="809"/>
      <c r="AF116" s="810" t="s">
        <v>438</v>
      </c>
      <c r="AG116" s="808"/>
      <c r="AH116" s="808"/>
      <c r="AI116" s="808"/>
      <c r="AJ116" s="809"/>
      <c r="AK116" s="810" t="s">
        <v>438</v>
      </c>
      <c r="AL116" s="808"/>
      <c r="AM116" s="808"/>
      <c r="AN116" s="808"/>
      <c r="AO116" s="809"/>
      <c r="AP116" s="852" t="s">
        <v>392</v>
      </c>
      <c r="AQ116" s="853"/>
      <c r="AR116" s="853"/>
      <c r="AS116" s="853"/>
      <c r="AT116" s="854"/>
      <c r="AU116" s="960"/>
      <c r="AV116" s="961"/>
      <c r="AW116" s="961"/>
      <c r="AX116" s="961"/>
      <c r="AY116" s="961"/>
      <c r="AZ116" s="937" t="s">
        <v>457</v>
      </c>
      <c r="BA116" s="938"/>
      <c r="BB116" s="938"/>
      <c r="BC116" s="938"/>
      <c r="BD116" s="938"/>
      <c r="BE116" s="938"/>
      <c r="BF116" s="938"/>
      <c r="BG116" s="938"/>
      <c r="BH116" s="938"/>
      <c r="BI116" s="938"/>
      <c r="BJ116" s="938"/>
      <c r="BK116" s="938"/>
      <c r="BL116" s="938"/>
      <c r="BM116" s="938"/>
      <c r="BN116" s="938"/>
      <c r="BO116" s="938"/>
      <c r="BP116" s="939"/>
      <c r="BQ116" s="844" t="s">
        <v>396</v>
      </c>
      <c r="BR116" s="845"/>
      <c r="BS116" s="845"/>
      <c r="BT116" s="845"/>
      <c r="BU116" s="845"/>
      <c r="BV116" s="845" t="s">
        <v>396</v>
      </c>
      <c r="BW116" s="845"/>
      <c r="BX116" s="845"/>
      <c r="BY116" s="845"/>
      <c r="BZ116" s="845"/>
      <c r="CA116" s="845" t="s">
        <v>438</v>
      </c>
      <c r="CB116" s="845"/>
      <c r="CC116" s="845"/>
      <c r="CD116" s="845"/>
      <c r="CE116" s="845"/>
      <c r="CF116" s="903" t="s">
        <v>392</v>
      </c>
      <c r="CG116" s="904"/>
      <c r="CH116" s="904"/>
      <c r="CI116" s="904"/>
      <c r="CJ116" s="904"/>
      <c r="CK116" s="955"/>
      <c r="CL116" s="849"/>
      <c r="CM116" s="843" t="s">
        <v>458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438</v>
      </c>
      <c r="DH116" s="808"/>
      <c r="DI116" s="808"/>
      <c r="DJ116" s="808"/>
      <c r="DK116" s="809"/>
      <c r="DL116" s="810" t="s">
        <v>438</v>
      </c>
      <c r="DM116" s="808"/>
      <c r="DN116" s="808"/>
      <c r="DO116" s="808"/>
      <c r="DP116" s="809"/>
      <c r="DQ116" s="810" t="s">
        <v>396</v>
      </c>
      <c r="DR116" s="808"/>
      <c r="DS116" s="808"/>
      <c r="DT116" s="808"/>
      <c r="DU116" s="809"/>
      <c r="DV116" s="852" t="s">
        <v>438</v>
      </c>
      <c r="DW116" s="853"/>
      <c r="DX116" s="853"/>
      <c r="DY116" s="853"/>
      <c r="DZ116" s="854"/>
    </row>
    <row r="117" spans="1:130" s="233"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459</v>
      </c>
      <c r="Z117" s="925"/>
      <c r="AA117" s="930">
        <v>19399469</v>
      </c>
      <c r="AB117" s="931"/>
      <c r="AC117" s="931"/>
      <c r="AD117" s="931"/>
      <c r="AE117" s="932"/>
      <c r="AF117" s="933">
        <v>20007286</v>
      </c>
      <c r="AG117" s="931"/>
      <c r="AH117" s="931"/>
      <c r="AI117" s="931"/>
      <c r="AJ117" s="932"/>
      <c r="AK117" s="933">
        <v>20267906</v>
      </c>
      <c r="AL117" s="931"/>
      <c r="AM117" s="931"/>
      <c r="AN117" s="931"/>
      <c r="AO117" s="932"/>
      <c r="AP117" s="934"/>
      <c r="AQ117" s="935"/>
      <c r="AR117" s="935"/>
      <c r="AS117" s="935"/>
      <c r="AT117" s="936"/>
      <c r="AU117" s="960"/>
      <c r="AV117" s="961"/>
      <c r="AW117" s="961"/>
      <c r="AX117" s="961"/>
      <c r="AY117" s="961"/>
      <c r="AZ117" s="891" t="s">
        <v>460</v>
      </c>
      <c r="BA117" s="892"/>
      <c r="BB117" s="892"/>
      <c r="BC117" s="892"/>
      <c r="BD117" s="892"/>
      <c r="BE117" s="892"/>
      <c r="BF117" s="892"/>
      <c r="BG117" s="892"/>
      <c r="BH117" s="892"/>
      <c r="BI117" s="892"/>
      <c r="BJ117" s="892"/>
      <c r="BK117" s="892"/>
      <c r="BL117" s="892"/>
      <c r="BM117" s="892"/>
      <c r="BN117" s="892"/>
      <c r="BO117" s="892"/>
      <c r="BP117" s="893"/>
      <c r="BQ117" s="844" t="s">
        <v>438</v>
      </c>
      <c r="BR117" s="845"/>
      <c r="BS117" s="845"/>
      <c r="BT117" s="845"/>
      <c r="BU117" s="845"/>
      <c r="BV117" s="845" t="s">
        <v>438</v>
      </c>
      <c r="BW117" s="845"/>
      <c r="BX117" s="845"/>
      <c r="BY117" s="845"/>
      <c r="BZ117" s="845"/>
      <c r="CA117" s="845" t="s">
        <v>396</v>
      </c>
      <c r="CB117" s="845"/>
      <c r="CC117" s="845"/>
      <c r="CD117" s="845"/>
      <c r="CE117" s="845"/>
      <c r="CF117" s="903" t="s">
        <v>396</v>
      </c>
      <c r="CG117" s="904"/>
      <c r="CH117" s="904"/>
      <c r="CI117" s="904"/>
      <c r="CJ117" s="904"/>
      <c r="CK117" s="955"/>
      <c r="CL117" s="849"/>
      <c r="CM117" s="843" t="s">
        <v>461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438</v>
      </c>
      <c r="DH117" s="808"/>
      <c r="DI117" s="808"/>
      <c r="DJ117" s="808"/>
      <c r="DK117" s="809"/>
      <c r="DL117" s="810" t="s">
        <v>438</v>
      </c>
      <c r="DM117" s="808"/>
      <c r="DN117" s="808"/>
      <c r="DO117" s="808"/>
      <c r="DP117" s="809"/>
      <c r="DQ117" s="810" t="s">
        <v>438</v>
      </c>
      <c r="DR117" s="808"/>
      <c r="DS117" s="808"/>
      <c r="DT117" s="808"/>
      <c r="DU117" s="809"/>
      <c r="DV117" s="852" t="s">
        <v>438</v>
      </c>
      <c r="DW117" s="853"/>
      <c r="DX117" s="853"/>
      <c r="DY117" s="853"/>
      <c r="DZ117" s="854"/>
    </row>
    <row r="118" spans="1:130" s="233" customFormat="1" ht="26.25" customHeight="1" x14ac:dyDescent="0.15">
      <c r="A118" s="923" t="s">
        <v>430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427</v>
      </c>
      <c r="AB118" s="924"/>
      <c r="AC118" s="924"/>
      <c r="AD118" s="924"/>
      <c r="AE118" s="925"/>
      <c r="AF118" s="926" t="s">
        <v>428</v>
      </c>
      <c r="AG118" s="924"/>
      <c r="AH118" s="924"/>
      <c r="AI118" s="924"/>
      <c r="AJ118" s="925"/>
      <c r="AK118" s="926" t="s">
        <v>309</v>
      </c>
      <c r="AL118" s="924"/>
      <c r="AM118" s="924"/>
      <c r="AN118" s="924"/>
      <c r="AO118" s="925"/>
      <c r="AP118" s="927" t="s">
        <v>429</v>
      </c>
      <c r="AQ118" s="928"/>
      <c r="AR118" s="928"/>
      <c r="AS118" s="928"/>
      <c r="AT118" s="929"/>
      <c r="AU118" s="960"/>
      <c r="AV118" s="961"/>
      <c r="AW118" s="961"/>
      <c r="AX118" s="961"/>
      <c r="AY118" s="961"/>
      <c r="AZ118" s="866" t="s">
        <v>462</v>
      </c>
      <c r="BA118" s="867"/>
      <c r="BB118" s="867"/>
      <c r="BC118" s="867"/>
      <c r="BD118" s="867"/>
      <c r="BE118" s="867"/>
      <c r="BF118" s="867"/>
      <c r="BG118" s="867"/>
      <c r="BH118" s="867"/>
      <c r="BI118" s="867"/>
      <c r="BJ118" s="867"/>
      <c r="BK118" s="867"/>
      <c r="BL118" s="867"/>
      <c r="BM118" s="867"/>
      <c r="BN118" s="867"/>
      <c r="BO118" s="867"/>
      <c r="BP118" s="868"/>
      <c r="BQ118" s="907" t="s">
        <v>438</v>
      </c>
      <c r="BR118" s="873"/>
      <c r="BS118" s="873"/>
      <c r="BT118" s="873"/>
      <c r="BU118" s="873"/>
      <c r="BV118" s="873" t="s">
        <v>396</v>
      </c>
      <c r="BW118" s="873"/>
      <c r="BX118" s="873"/>
      <c r="BY118" s="873"/>
      <c r="BZ118" s="873"/>
      <c r="CA118" s="873" t="s">
        <v>392</v>
      </c>
      <c r="CB118" s="873"/>
      <c r="CC118" s="873"/>
      <c r="CD118" s="873"/>
      <c r="CE118" s="873"/>
      <c r="CF118" s="903" t="s">
        <v>449</v>
      </c>
      <c r="CG118" s="904"/>
      <c r="CH118" s="904"/>
      <c r="CI118" s="904"/>
      <c r="CJ118" s="904"/>
      <c r="CK118" s="955"/>
      <c r="CL118" s="849"/>
      <c r="CM118" s="843" t="s">
        <v>463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396</v>
      </c>
      <c r="DH118" s="808"/>
      <c r="DI118" s="808"/>
      <c r="DJ118" s="808"/>
      <c r="DK118" s="809"/>
      <c r="DL118" s="810" t="s">
        <v>396</v>
      </c>
      <c r="DM118" s="808"/>
      <c r="DN118" s="808"/>
      <c r="DO118" s="808"/>
      <c r="DP118" s="809"/>
      <c r="DQ118" s="810" t="s">
        <v>438</v>
      </c>
      <c r="DR118" s="808"/>
      <c r="DS118" s="808"/>
      <c r="DT118" s="808"/>
      <c r="DU118" s="809"/>
      <c r="DV118" s="852" t="s">
        <v>438</v>
      </c>
      <c r="DW118" s="853"/>
      <c r="DX118" s="853"/>
      <c r="DY118" s="853"/>
      <c r="DZ118" s="854"/>
    </row>
    <row r="119" spans="1:130" s="233" customFormat="1" ht="26.25" customHeight="1" x14ac:dyDescent="0.15">
      <c r="A119" s="846" t="s">
        <v>433</v>
      </c>
      <c r="B119" s="847"/>
      <c r="C119" s="888" t="s">
        <v>434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438</v>
      </c>
      <c r="AB119" s="917"/>
      <c r="AC119" s="917"/>
      <c r="AD119" s="917"/>
      <c r="AE119" s="918"/>
      <c r="AF119" s="919" t="s">
        <v>438</v>
      </c>
      <c r="AG119" s="917"/>
      <c r="AH119" s="917"/>
      <c r="AI119" s="917"/>
      <c r="AJ119" s="918"/>
      <c r="AK119" s="919" t="s">
        <v>438</v>
      </c>
      <c r="AL119" s="917"/>
      <c r="AM119" s="917"/>
      <c r="AN119" s="917"/>
      <c r="AO119" s="918"/>
      <c r="AP119" s="920" t="s">
        <v>438</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464</v>
      </c>
      <c r="BP119" s="906"/>
      <c r="BQ119" s="907">
        <v>258316453</v>
      </c>
      <c r="BR119" s="873"/>
      <c r="BS119" s="873"/>
      <c r="BT119" s="873"/>
      <c r="BU119" s="873"/>
      <c r="BV119" s="873">
        <v>252027511</v>
      </c>
      <c r="BW119" s="873"/>
      <c r="BX119" s="873"/>
      <c r="BY119" s="873"/>
      <c r="BZ119" s="873"/>
      <c r="CA119" s="873">
        <v>250926145</v>
      </c>
      <c r="CB119" s="873"/>
      <c r="CC119" s="873"/>
      <c r="CD119" s="873"/>
      <c r="CE119" s="873"/>
      <c r="CF119" s="776"/>
      <c r="CG119" s="777"/>
      <c r="CH119" s="777"/>
      <c r="CI119" s="777"/>
      <c r="CJ119" s="862"/>
      <c r="CK119" s="956"/>
      <c r="CL119" s="851"/>
      <c r="CM119" s="866" t="s">
        <v>465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67431</v>
      </c>
      <c r="DH119" s="792"/>
      <c r="DI119" s="792"/>
      <c r="DJ119" s="792"/>
      <c r="DK119" s="793"/>
      <c r="DL119" s="794">
        <v>50573</v>
      </c>
      <c r="DM119" s="792"/>
      <c r="DN119" s="792"/>
      <c r="DO119" s="792"/>
      <c r="DP119" s="793"/>
      <c r="DQ119" s="794">
        <v>33715</v>
      </c>
      <c r="DR119" s="792"/>
      <c r="DS119" s="792"/>
      <c r="DT119" s="792"/>
      <c r="DU119" s="793"/>
      <c r="DV119" s="876">
        <v>0</v>
      </c>
      <c r="DW119" s="877"/>
      <c r="DX119" s="877"/>
      <c r="DY119" s="877"/>
      <c r="DZ119" s="878"/>
    </row>
    <row r="120" spans="1:130" s="233" customFormat="1" ht="26.25" customHeight="1" x14ac:dyDescent="0.15">
      <c r="A120" s="848"/>
      <c r="B120" s="849"/>
      <c r="C120" s="843" t="s">
        <v>440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438</v>
      </c>
      <c r="AB120" s="808"/>
      <c r="AC120" s="808"/>
      <c r="AD120" s="808"/>
      <c r="AE120" s="809"/>
      <c r="AF120" s="810" t="s">
        <v>438</v>
      </c>
      <c r="AG120" s="808"/>
      <c r="AH120" s="808"/>
      <c r="AI120" s="808"/>
      <c r="AJ120" s="809"/>
      <c r="AK120" s="810" t="s">
        <v>438</v>
      </c>
      <c r="AL120" s="808"/>
      <c r="AM120" s="808"/>
      <c r="AN120" s="808"/>
      <c r="AO120" s="809"/>
      <c r="AP120" s="852" t="s">
        <v>392</v>
      </c>
      <c r="AQ120" s="853"/>
      <c r="AR120" s="853"/>
      <c r="AS120" s="853"/>
      <c r="AT120" s="854"/>
      <c r="AU120" s="908" t="s">
        <v>466</v>
      </c>
      <c r="AV120" s="909"/>
      <c r="AW120" s="909"/>
      <c r="AX120" s="909"/>
      <c r="AY120" s="910"/>
      <c r="AZ120" s="888" t="s">
        <v>467</v>
      </c>
      <c r="BA120" s="836"/>
      <c r="BB120" s="836"/>
      <c r="BC120" s="836"/>
      <c r="BD120" s="836"/>
      <c r="BE120" s="836"/>
      <c r="BF120" s="836"/>
      <c r="BG120" s="836"/>
      <c r="BH120" s="836"/>
      <c r="BI120" s="836"/>
      <c r="BJ120" s="836"/>
      <c r="BK120" s="836"/>
      <c r="BL120" s="836"/>
      <c r="BM120" s="836"/>
      <c r="BN120" s="836"/>
      <c r="BO120" s="836"/>
      <c r="BP120" s="837"/>
      <c r="BQ120" s="889">
        <v>14060730</v>
      </c>
      <c r="BR120" s="870"/>
      <c r="BS120" s="870"/>
      <c r="BT120" s="870"/>
      <c r="BU120" s="870"/>
      <c r="BV120" s="870">
        <v>16534343</v>
      </c>
      <c r="BW120" s="870"/>
      <c r="BX120" s="870"/>
      <c r="BY120" s="870"/>
      <c r="BZ120" s="870"/>
      <c r="CA120" s="870">
        <v>21393235</v>
      </c>
      <c r="CB120" s="870"/>
      <c r="CC120" s="870"/>
      <c r="CD120" s="870"/>
      <c r="CE120" s="870"/>
      <c r="CF120" s="894">
        <v>24.7</v>
      </c>
      <c r="CG120" s="895"/>
      <c r="CH120" s="895"/>
      <c r="CI120" s="895"/>
      <c r="CJ120" s="895"/>
      <c r="CK120" s="896" t="s">
        <v>468</v>
      </c>
      <c r="CL120" s="880"/>
      <c r="CM120" s="880"/>
      <c r="CN120" s="880"/>
      <c r="CO120" s="881"/>
      <c r="CP120" s="900" t="s">
        <v>469</v>
      </c>
      <c r="CQ120" s="901"/>
      <c r="CR120" s="901"/>
      <c r="CS120" s="901"/>
      <c r="CT120" s="901"/>
      <c r="CU120" s="901"/>
      <c r="CV120" s="901"/>
      <c r="CW120" s="901"/>
      <c r="CX120" s="901"/>
      <c r="CY120" s="901"/>
      <c r="CZ120" s="901"/>
      <c r="DA120" s="901"/>
      <c r="DB120" s="901"/>
      <c r="DC120" s="901"/>
      <c r="DD120" s="901"/>
      <c r="DE120" s="901"/>
      <c r="DF120" s="902"/>
      <c r="DG120" s="889">
        <v>40047070</v>
      </c>
      <c r="DH120" s="870"/>
      <c r="DI120" s="870"/>
      <c r="DJ120" s="870"/>
      <c r="DK120" s="870"/>
      <c r="DL120" s="870">
        <v>38739499</v>
      </c>
      <c r="DM120" s="870"/>
      <c r="DN120" s="870"/>
      <c r="DO120" s="870"/>
      <c r="DP120" s="870"/>
      <c r="DQ120" s="870">
        <v>37343705</v>
      </c>
      <c r="DR120" s="870"/>
      <c r="DS120" s="870"/>
      <c r="DT120" s="870"/>
      <c r="DU120" s="870"/>
      <c r="DV120" s="871">
        <v>43.2</v>
      </c>
      <c r="DW120" s="871"/>
      <c r="DX120" s="871"/>
      <c r="DY120" s="871"/>
      <c r="DZ120" s="872"/>
    </row>
    <row r="121" spans="1:130" s="233" customFormat="1" ht="26.25" customHeight="1" x14ac:dyDescent="0.15">
      <c r="A121" s="848"/>
      <c r="B121" s="849"/>
      <c r="C121" s="891" t="s">
        <v>470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438</v>
      </c>
      <c r="AB121" s="808"/>
      <c r="AC121" s="808"/>
      <c r="AD121" s="808"/>
      <c r="AE121" s="809"/>
      <c r="AF121" s="810" t="s">
        <v>396</v>
      </c>
      <c r="AG121" s="808"/>
      <c r="AH121" s="808"/>
      <c r="AI121" s="808"/>
      <c r="AJ121" s="809"/>
      <c r="AK121" s="810" t="s">
        <v>438</v>
      </c>
      <c r="AL121" s="808"/>
      <c r="AM121" s="808"/>
      <c r="AN121" s="808"/>
      <c r="AO121" s="809"/>
      <c r="AP121" s="852" t="s">
        <v>438</v>
      </c>
      <c r="AQ121" s="853"/>
      <c r="AR121" s="853"/>
      <c r="AS121" s="853"/>
      <c r="AT121" s="854"/>
      <c r="AU121" s="911"/>
      <c r="AV121" s="912"/>
      <c r="AW121" s="912"/>
      <c r="AX121" s="912"/>
      <c r="AY121" s="913"/>
      <c r="AZ121" s="843" t="s">
        <v>471</v>
      </c>
      <c r="BA121" s="780"/>
      <c r="BB121" s="780"/>
      <c r="BC121" s="780"/>
      <c r="BD121" s="780"/>
      <c r="BE121" s="780"/>
      <c r="BF121" s="780"/>
      <c r="BG121" s="780"/>
      <c r="BH121" s="780"/>
      <c r="BI121" s="780"/>
      <c r="BJ121" s="780"/>
      <c r="BK121" s="780"/>
      <c r="BL121" s="780"/>
      <c r="BM121" s="780"/>
      <c r="BN121" s="780"/>
      <c r="BO121" s="780"/>
      <c r="BP121" s="781"/>
      <c r="BQ121" s="844">
        <v>8376441</v>
      </c>
      <c r="BR121" s="845"/>
      <c r="BS121" s="845"/>
      <c r="BT121" s="845"/>
      <c r="BU121" s="845"/>
      <c r="BV121" s="845">
        <v>1777093</v>
      </c>
      <c r="BW121" s="845"/>
      <c r="BX121" s="845"/>
      <c r="BY121" s="845"/>
      <c r="BZ121" s="845"/>
      <c r="CA121" s="845">
        <v>1189242</v>
      </c>
      <c r="CB121" s="845"/>
      <c r="CC121" s="845"/>
      <c r="CD121" s="845"/>
      <c r="CE121" s="845"/>
      <c r="CF121" s="903">
        <v>1.4</v>
      </c>
      <c r="CG121" s="904"/>
      <c r="CH121" s="904"/>
      <c r="CI121" s="904"/>
      <c r="CJ121" s="904"/>
      <c r="CK121" s="897"/>
      <c r="CL121" s="883"/>
      <c r="CM121" s="883"/>
      <c r="CN121" s="883"/>
      <c r="CO121" s="884"/>
      <c r="CP121" s="863" t="s">
        <v>472</v>
      </c>
      <c r="CQ121" s="864"/>
      <c r="CR121" s="864"/>
      <c r="CS121" s="864"/>
      <c r="CT121" s="864"/>
      <c r="CU121" s="864"/>
      <c r="CV121" s="864"/>
      <c r="CW121" s="864"/>
      <c r="CX121" s="864"/>
      <c r="CY121" s="864"/>
      <c r="CZ121" s="864"/>
      <c r="DA121" s="864"/>
      <c r="DB121" s="864"/>
      <c r="DC121" s="864"/>
      <c r="DD121" s="864"/>
      <c r="DE121" s="864"/>
      <c r="DF121" s="865"/>
      <c r="DG121" s="844">
        <v>9793155</v>
      </c>
      <c r="DH121" s="845"/>
      <c r="DI121" s="845"/>
      <c r="DJ121" s="845"/>
      <c r="DK121" s="845"/>
      <c r="DL121" s="845">
        <v>9888378</v>
      </c>
      <c r="DM121" s="845"/>
      <c r="DN121" s="845"/>
      <c r="DO121" s="845"/>
      <c r="DP121" s="845"/>
      <c r="DQ121" s="845">
        <v>9210115</v>
      </c>
      <c r="DR121" s="845"/>
      <c r="DS121" s="845"/>
      <c r="DT121" s="845"/>
      <c r="DU121" s="845"/>
      <c r="DV121" s="822">
        <v>10.7</v>
      </c>
      <c r="DW121" s="822"/>
      <c r="DX121" s="822"/>
      <c r="DY121" s="822"/>
      <c r="DZ121" s="823"/>
    </row>
    <row r="122" spans="1:130" s="233" customFormat="1" ht="26.25" customHeight="1" x14ac:dyDescent="0.15">
      <c r="A122" s="848"/>
      <c r="B122" s="849"/>
      <c r="C122" s="843" t="s">
        <v>452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438</v>
      </c>
      <c r="AB122" s="808"/>
      <c r="AC122" s="808"/>
      <c r="AD122" s="808"/>
      <c r="AE122" s="809"/>
      <c r="AF122" s="810" t="s">
        <v>438</v>
      </c>
      <c r="AG122" s="808"/>
      <c r="AH122" s="808"/>
      <c r="AI122" s="808"/>
      <c r="AJ122" s="809"/>
      <c r="AK122" s="810" t="s">
        <v>438</v>
      </c>
      <c r="AL122" s="808"/>
      <c r="AM122" s="808"/>
      <c r="AN122" s="808"/>
      <c r="AO122" s="809"/>
      <c r="AP122" s="852" t="s">
        <v>396</v>
      </c>
      <c r="AQ122" s="853"/>
      <c r="AR122" s="853"/>
      <c r="AS122" s="853"/>
      <c r="AT122" s="854"/>
      <c r="AU122" s="911"/>
      <c r="AV122" s="912"/>
      <c r="AW122" s="912"/>
      <c r="AX122" s="912"/>
      <c r="AY122" s="913"/>
      <c r="AZ122" s="866" t="s">
        <v>473</v>
      </c>
      <c r="BA122" s="867"/>
      <c r="BB122" s="867"/>
      <c r="BC122" s="867"/>
      <c r="BD122" s="867"/>
      <c r="BE122" s="867"/>
      <c r="BF122" s="867"/>
      <c r="BG122" s="867"/>
      <c r="BH122" s="867"/>
      <c r="BI122" s="867"/>
      <c r="BJ122" s="867"/>
      <c r="BK122" s="867"/>
      <c r="BL122" s="867"/>
      <c r="BM122" s="867"/>
      <c r="BN122" s="867"/>
      <c r="BO122" s="867"/>
      <c r="BP122" s="868"/>
      <c r="BQ122" s="907">
        <v>173496757</v>
      </c>
      <c r="BR122" s="873"/>
      <c r="BS122" s="873"/>
      <c r="BT122" s="873"/>
      <c r="BU122" s="873"/>
      <c r="BV122" s="873">
        <v>171820483</v>
      </c>
      <c r="BW122" s="873"/>
      <c r="BX122" s="873"/>
      <c r="BY122" s="873"/>
      <c r="BZ122" s="873"/>
      <c r="CA122" s="873">
        <v>169484982</v>
      </c>
      <c r="CB122" s="873"/>
      <c r="CC122" s="873"/>
      <c r="CD122" s="873"/>
      <c r="CE122" s="873"/>
      <c r="CF122" s="874">
        <v>196</v>
      </c>
      <c r="CG122" s="875"/>
      <c r="CH122" s="875"/>
      <c r="CI122" s="875"/>
      <c r="CJ122" s="875"/>
      <c r="CK122" s="897"/>
      <c r="CL122" s="883"/>
      <c r="CM122" s="883"/>
      <c r="CN122" s="883"/>
      <c r="CO122" s="884"/>
      <c r="CP122" s="863" t="s">
        <v>474</v>
      </c>
      <c r="CQ122" s="864"/>
      <c r="CR122" s="864"/>
      <c r="CS122" s="864"/>
      <c r="CT122" s="864"/>
      <c r="CU122" s="864"/>
      <c r="CV122" s="864"/>
      <c r="CW122" s="864"/>
      <c r="CX122" s="864"/>
      <c r="CY122" s="864"/>
      <c r="CZ122" s="864"/>
      <c r="DA122" s="864"/>
      <c r="DB122" s="864"/>
      <c r="DC122" s="864"/>
      <c r="DD122" s="864"/>
      <c r="DE122" s="864"/>
      <c r="DF122" s="865"/>
      <c r="DG122" s="844">
        <v>632259</v>
      </c>
      <c r="DH122" s="845"/>
      <c r="DI122" s="845"/>
      <c r="DJ122" s="845"/>
      <c r="DK122" s="845"/>
      <c r="DL122" s="845">
        <v>630946</v>
      </c>
      <c r="DM122" s="845"/>
      <c r="DN122" s="845"/>
      <c r="DO122" s="845"/>
      <c r="DP122" s="845"/>
      <c r="DQ122" s="845">
        <v>325499</v>
      </c>
      <c r="DR122" s="845"/>
      <c r="DS122" s="845"/>
      <c r="DT122" s="845"/>
      <c r="DU122" s="845"/>
      <c r="DV122" s="822">
        <v>0.4</v>
      </c>
      <c r="DW122" s="822"/>
      <c r="DX122" s="822"/>
      <c r="DY122" s="822"/>
      <c r="DZ122" s="823"/>
    </row>
    <row r="123" spans="1:130" s="233" customFormat="1" ht="26.25" customHeight="1" x14ac:dyDescent="0.15">
      <c r="A123" s="848"/>
      <c r="B123" s="849"/>
      <c r="C123" s="843" t="s">
        <v>458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396</v>
      </c>
      <c r="AB123" s="808"/>
      <c r="AC123" s="808"/>
      <c r="AD123" s="808"/>
      <c r="AE123" s="809"/>
      <c r="AF123" s="810" t="s">
        <v>438</v>
      </c>
      <c r="AG123" s="808"/>
      <c r="AH123" s="808"/>
      <c r="AI123" s="808"/>
      <c r="AJ123" s="809"/>
      <c r="AK123" s="810" t="s">
        <v>396</v>
      </c>
      <c r="AL123" s="808"/>
      <c r="AM123" s="808"/>
      <c r="AN123" s="808"/>
      <c r="AO123" s="809"/>
      <c r="AP123" s="852" t="s">
        <v>438</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475</v>
      </c>
      <c r="BP123" s="906"/>
      <c r="BQ123" s="860">
        <v>195933928</v>
      </c>
      <c r="BR123" s="861"/>
      <c r="BS123" s="861"/>
      <c r="BT123" s="861"/>
      <c r="BU123" s="861"/>
      <c r="BV123" s="861">
        <v>190131919</v>
      </c>
      <c r="BW123" s="861"/>
      <c r="BX123" s="861"/>
      <c r="BY123" s="861"/>
      <c r="BZ123" s="861"/>
      <c r="CA123" s="861">
        <v>192067459</v>
      </c>
      <c r="CB123" s="861"/>
      <c r="CC123" s="861"/>
      <c r="CD123" s="861"/>
      <c r="CE123" s="861"/>
      <c r="CF123" s="776"/>
      <c r="CG123" s="777"/>
      <c r="CH123" s="777"/>
      <c r="CI123" s="777"/>
      <c r="CJ123" s="862"/>
      <c r="CK123" s="897"/>
      <c r="CL123" s="883"/>
      <c r="CM123" s="883"/>
      <c r="CN123" s="883"/>
      <c r="CO123" s="884"/>
      <c r="CP123" s="863" t="s">
        <v>476</v>
      </c>
      <c r="CQ123" s="864"/>
      <c r="CR123" s="864"/>
      <c r="CS123" s="864"/>
      <c r="CT123" s="864"/>
      <c r="CU123" s="864"/>
      <c r="CV123" s="864"/>
      <c r="CW123" s="864"/>
      <c r="CX123" s="864"/>
      <c r="CY123" s="864"/>
      <c r="CZ123" s="864"/>
      <c r="DA123" s="864"/>
      <c r="DB123" s="864"/>
      <c r="DC123" s="864"/>
      <c r="DD123" s="864"/>
      <c r="DE123" s="864"/>
      <c r="DF123" s="865"/>
      <c r="DG123" s="807">
        <v>235577</v>
      </c>
      <c r="DH123" s="808"/>
      <c r="DI123" s="808"/>
      <c r="DJ123" s="808"/>
      <c r="DK123" s="809"/>
      <c r="DL123" s="810">
        <v>180285</v>
      </c>
      <c r="DM123" s="808"/>
      <c r="DN123" s="808"/>
      <c r="DO123" s="808"/>
      <c r="DP123" s="809"/>
      <c r="DQ123" s="810">
        <v>111305</v>
      </c>
      <c r="DR123" s="808"/>
      <c r="DS123" s="808"/>
      <c r="DT123" s="808"/>
      <c r="DU123" s="809"/>
      <c r="DV123" s="852">
        <v>0.1</v>
      </c>
      <c r="DW123" s="853"/>
      <c r="DX123" s="853"/>
      <c r="DY123" s="853"/>
      <c r="DZ123" s="854"/>
    </row>
    <row r="124" spans="1:130" s="233" customFormat="1" ht="26.25" customHeight="1" thickBot="1" x14ac:dyDescent="0.2">
      <c r="A124" s="848"/>
      <c r="B124" s="849"/>
      <c r="C124" s="843" t="s">
        <v>461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438</v>
      </c>
      <c r="AB124" s="808"/>
      <c r="AC124" s="808"/>
      <c r="AD124" s="808"/>
      <c r="AE124" s="809"/>
      <c r="AF124" s="810" t="s">
        <v>396</v>
      </c>
      <c r="AG124" s="808"/>
      <c r="AH124" s="808"/>
      <c r="AI124" s="808"/>
      <c r="AJ124" s="809"/>
      <c r="AK124" s="810" t="s">
        <v>438</v>
      </c>
      <c r="AL124" s="808"/>
      <c r="AM124" s="808"/>
      <c r="AN124" s="808"/>
      <c r="AO124" s="809"/>
      <c r="AP124" s="852" t="s">
        <v>438</v>
      </c>
      <c r="AQ124" s="853"/>
      <c r="AR124" s="853"/>
      <c r="AS124" s="853"/>
      <c r="AT124" s="854"/>
      <c r="AU124" s="855" t="s">
        <v>477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77.099999999999994</v>
      </c>
      <c r="BR124" s="859"/>
      <c r="BS124" s="859"/>
      <c r="BT124" s="859"/>
      <c r="BU124" s="859"/>
      <c r="BV124" s="859">
        <v>74.5</v>
      </c>
      <c r="BW124" s="859"/>
      <c r="BX124" s="859"/>
      <c r="BY124" s="859"/>
      <c r="BZ124" s="859"/>
      <c r="CA124" s="859">
        <v>68</v>
      </c>
      <c r="CB124" s="859"/>
      <c r="CC124" s="859"/>
      <c r="CD124" s="859"/>
      <c r="CE124" s="859"/>
      <c r="CF124" s="754"/>
      <c r="CG124" s="755"/>
      <c r="CH124" s="755"/>
      <c r="CI124" s="755"/>
      <c r="CJ124" s="890"/>
      <c r="CK124" s="898"/>
      <c r="CL124" s="898"/>
      <c r="CM124" s="898"/>
      <c r="CN124" s="898"/>
      <c r="CO124" s="899"/>
      <c r="CP124" s="863" t="s">
        <v>478</v>
      </c>
      <c r="CQ124" s="864"/>
      <c r="CR124" s="864"/>
      <c r="CS124" s="864"/>
      <c r="CT124" s="864"/>
      <c r="CU124" s="864"/>
      <c r="CV124" s="864"/>
      <c r="CW124" s="864"/>
      <c r="CX124" s="864"/>
      <c r="CY124" s="864"/>
      <c r="CZ124" s="864"/>
      <c r="DA124" s="864"/>
      <c r="DB124" s="864"/>
      <c r="DC124" s="864"/>
      <c r="DD124" s="864"/>
      <c r="DE124" s="864"/>
      <c r="DF124" s="865"/>
      <c r="DG124" s="791">
        <v>22039</v>
      </c>
      <c r="DH124" s="792"/>
      <c r="DI124" s="792"/>
      <c r="DJ124" s="792"/>
      <c r="DK124" s="793"/>
      <c r="DL124" s="794">
        <v>56374</v>
      </c>
      <c r="DM124" s="792"/>
      <c r="DN124" s="792"/>
      <c r="DO124" s="792"/>
      <c r="DP124" s="793"/>
      <c r="DQ124" s="794" t="s">
        <v>449</v>
      </c>
      <c r="DR124" s="792"/>
      <c r="DS124" s="792"/>
      <c r="DT124" s="792"/>
      <c r="DU124" s="793"/>
      <c r="DV124" s="876" t="s">
        <v>438</v>
      </c>
      <c r="DW124" s="877"/>
      <c r="DX124" s="877"/>
      <c r="DY124" s="877"/>
      <c r="DZ124" s="878"/>
    </row>
    <row r="125" spans="1:130" s="233" customFormat="1" ht="26.25" customHeight="1" x14ac:dyDescent="0.15">
      <c r="A125" s="848"/>
      <c r="B125" s="849"/>
      <c r="C125" s="843" t="s">
        <v>463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392</v>
      </c>
      <c r="AB125" s="808"/>
      <c r="AC125" s="808"/>
      <c r="AD125" s="808"/>
      <c r="AE125" s="809"/>
      <c r="AF125" s="810" t="s">
        <v>396</v>
      </c>
      <c r="AG125" s="808"/>
      <c r="AH125" s="808"/>
      <c r="AI125" s="808"/>
      <c r="AJ125" s="809"/>
      <c r="AK125" s="810" t="s">
        <v>449</v>
      </c>
      <c r="AL125" s="808"/>
      <c r="AM125" s="808"/>
      <c r="AN125" s="808"/>
      <c r="AO125" s="809"/>
      <c r="AP125" s="852" t="s">
        <v>396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479</v>
      </c>
      <c r="CL125" s="880"/>
      <c r="CM125" s="880"/>
      <c r="CN125" s="880"/>
      <c r="CO125" s="881"/>
      <c r="CP125" s="888" t="s">
        <v>480</v>
      </c>
      <c r="CQ125" s="836"/>
      <c r="CR125" s="836"/>
      <c r="CS125" s="836"/>
      <c r="CT125" s="836"/>
      <c r="CU125" s="836"/>
      <c r="CV125" s="836"/>
      <c r="CW125" s="836"/>
      <c r="CX125" s="836"/>
      <c r="CY125" s="836"/>
      <c r="CZ125" s="836"/>
      <c r="DA125" s="836"/>
      <c r="DB125" s="836"/>
      <c r="DC125" s="836"/>
      <c r="DD125" s="836"/>
      <c r="DE125" s="836"/>
      <c r="DF125" s="837"/>
      <c r="DG125" s="889" t="s">
        <v>396</v>
      </c>
      <c r="DH125" s="870"/>
      <c r="DI125" s="870"/>
      <c r="DJ125" s="870"/>
      <c r="DK125" s="870"/>
      <c r="DL125" s="870" t="s">
        <v>392</v>
      </c>
      <c r="DM125" s="870"/>
      <c r="DN125" s="870"/>
      <c r="DO125" s="870"/>
      <c r="DP125" s="870"/>
      <c r="DQ125" s="870" t="s">
        <v>438</v>
      </c>
      <c r="DR125" s="870"/>
      <c r="DS125" s="870"/>
      <c r="DT125" s="870"/>
      <c r="DU125" s="870"/>
      <c r="DV125" s="871" t="s">
        <v>449</v>
      </c>
      <c r="DW125" s="871"/>
      <c r="DX125" s="871"/>
      <c r="DY125" s="871"/>
      <c r="DZ125" s="872"/>
    </row>
    <row r="126" spans="1:130" s="233" customFormat="1" ht="26.25" customHeight="1" thickBot="1" x14ac:dyDescent="0.2">
      <c r="A126" s="848"/>
      <c r="B126" s="849"/>
      <c r="C126" s="843" t="s">
        <v>465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16858</v>
      </c>
      <c r="AB126" s="808"/>
      <c r="AC126" s="808"/>
      <c r="AD126" s="808"/>
      <c r="AE126" s="809"/>
      <c r="AF126" s="810">
        <v>16858</v>
      </c>
      <c r="AG126" s="808"/>
      <c r="AH126" s="808"/>
      <c r="AI126" s="808"/>
      <c r="AJ126" s="809"/>
      <c r="AK126" s="810">
        <v>16858</v>
      </c>
      <c r="AL126" s="808"/>
      <c r="AM126" s="808"/>
      <c r="AN126" s="808"/>
      <c r="AO126" s="809"/>
      <c r="AP126" s="852">
        <v>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481</v>
      </c>
      <c r="CQ126" s="780"/>
      <c r="CR126" s="780"/>
      <c r="CS126" s="780"/>
      <c r="CT126" s="780"/>
      <c r="CU126" s="780"/>
      <c r="CV126" s="780"/>
      <c r="CW126" s="780"/>
      <c r="CX126" s="780"/>
      <c r="CY126" s="780"/>
      <c r="CZ126" s="780"/>
      <c r="DA126" s="780"/>
      <c r="DB126" s="780"/>
      <c r="DC126" s="780"/>
      <c r="DD126" s="780"/>
      <c r="DE126" s="780"/>
      <c r="DF126" s="781"/>
      <c r="DG126" s="844">
        <v>7131567</v>
      </c>
      <c r="DH126" s="845"/>
      <c r="DI126" s="845"/>
      <c r="DJ126" s="845"/>
      <c r="DK126" s="845"/>
      <c r="DL126" s="845">
        <v>574279</v>
      </c>
      <c r="DM126" s="845"/>
      <c r="DN126" s="845"/>
      <c r="DO126" s="845"/>
      <c r="DP126" s="845"/>
      <c r="DQ126" s="845">
        <v>601740</v>
      </c>
      <c r="DR126" s="845"/>
      <c r="DS126" s="845"/>
      <c r="DT126" s="845"/>
      <c r="DU126" s="845"/>
      <c r="DV126" s="822">
        <v>0.7</v>
      </c>
      <c r="DW126" s="822"/>
      <c r="DX126" s="822"/>
      <c r="DY126" s="822"/>
      <c r="DZ126" s="823"/>
    </row>
    <row r="127" spans="1:130" s="233" customFormat="1" ht="26.25" customHeight="1" x14ac:dyDescent="0.15">
      <c r="A127" s="850"/>
      <c r="B127" s="851"/>
      <c r="C127" s="866" t="s">
        <v>482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171</v>
      </c>
      <c r="AB127" s="808"/>
      <c r="AC127" s="808"/>
      <c r="AD127" s="808"/>
      <c r="AE127" s="809"/>
      <c r="AF127" s="810">
        <v>102</v>
      </c>
      <c r="AG127" s="808"/>
      <c r="AH127" s="808"/>
      <c r="AI127" s="808"/>
      <c r="AJ127" s="809"/>
      <c r="AK127" s="810">
        <v>34</v>
      </c>
      <c r="AL127" s="808"/>
      <c r="AM127" s="808"/>
      <c r="AN127" s="808"/>
      <c r="AO127" s="809"/>
      <c r="AP127" s="852">
        <v>0</v>
      </c>
      <c r="AQ127" s="853"/>
      <c r="AR127" s="853"/>
      <c r="AS127" s="853"/>
      <c r="AT127" s="854"/>
      <c r="AU127" s="235"/>
      <c r="AV127" s="235"/>
      <c r="AW127" s="235"/>
      <c r="AX127" s="869" t="s">
        <v>483</v>
      </c>
      <c r="AY127" s="840"/>
      <c r="AZ127" s="840"/>
      <c r="BA127" s="840"/>
      <c r="BB127" s="840"/>
      <c r="BC127" s="840"/>
      <c r="BD127" s="840"/>
      <c r="BE127" s="841"/>
      <c r="BF127" s="839" t="s">
        <v>484</v>
      </c>
      <c r="BG127" s="840"/>
      <c r="BH127" s="840"/>
      <c r="BI127" s="840"/>
      <c r="BJ127" s="840"/>
      <c r="BK127" s="840"/>
      <c r="BL127" s="841"/>
      <c r="BM127" s="839" t="s">
        <v>485</v>
      </c>
      <c r="BN127" s="840"/>
      <c r="BO127" s="840"/>
      <c r="BP127" s="840"/>
      <c r="BQ127" s="840"/>
      <c r="BR127" s="840"/>
      <c r="BS127" s="841"/>
      <c r="BT127" s="839" t="s">
        <v>486</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487</v>
      </c>
      <c r="CQ127" s="780"/>
      <c r="CR127" s="780"/>
      <c r="CS127" s="780"/>
      <c r="CT127" s="780"/>
      <c r="CU127" s="780"/>
      <c r="CV127" s="780"/>
      <c r="CW127" s="780"/>
      <c r="CX127" s="780"/>
      <c r="CY127" s="780"/>
      <c r="CZ127" s="780"/>
      <c r="DA127" s="780"/>
      <c r="DB127" s="780"/>
      <c r="DC127" s="780"/>
      <c r="DD127" s="780"/>
      <c r="DE127" s="780"/>
      <c r="DF127" s="781"/>
      <c r="DG127" s="844" t="s">
        <v>438</v>
      </c>
      <c r="DH127" s="845"/>
      <c r="DI127" s="845"/>
      <c r="DJ127" s="845"/>
      <c r="DK127" s="845"/>
      <c r="DL127" s="845" t="s">
        <v>438</v>
      </c>
      <c r="DM127" s="845"/>
      <c r="DN127" s="845"/>
      <c r="DO127" s="845"/>
      <c r="DP127" s="845"/>
      <c r="DQ127" s="845" t="s">
        <v>449</v>
      </c>
      <c r="DR127" s="845"/>
      <c r="DS127" s="845"/>
      <c r="DT127" s="845"/>
      <c r="DU127" s="845"/>
      <c r="DV127" s="822" t="s">
        <v>396</v>
      </c>
      <c r="DW127" s="822"/>
      <c r="DX127" s="822"/>
      <c r="DY127" s="822"/>
      <c r="DZ127" s="823"/>
    </row>
    <row r="128" spans="1:130" s="233" customFormat="1" ht="26.25" customHeight="1" thickBot="1" x14ac:dyDescent="0.2">
      <c r="A128" s="824" t="s">
        <v>488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489</v>
      </c>
      <c r="X128" s="826"/>
      <c r="Y128" s="826"/>
      <c r="Z128" s="827"/>
      <c r="AA128" s="828">
        <v>12984</v>
      </c>
      <c r="AB128" s="829"/>
      <c r="AC128" s="829"/>
      <c r="AD128" s="829"/>
      <c r="AE128" s="830"/>
      <c r="AF128" s="831">
        <v>37502</v>
      </c>
      <c r="AG128" s="829"/>
      <c r="AH128" s="829"/>
      <c r="AI128" s="829"/>
      <c r="AJ128" s="830"/>
      <c r="AK128" s="831">
        <v>85116</v>
      </c>
      <c r="AL128" s="829"/>
      <c r="AM128" s="829"/>
      <c r="AN128" s="829"/>
      <c r="AO128" s="830"/>
      <c r="AP128" s="832"/>
      <c r="AQ128" s="833"/>
      <c r="AR128" s="833"/>
      <c r="AS128" s="833"/>
      <c r="AT128" s="834"/>
      <c r="AU128" s="235"/>
      <c r="AV128" s="235"/>
      <c r="AW128" s="235"/>
      <c r="AX128" s="835" t="s">
        <v>490</v>
      </c>
      <c r="AY128" s="836"/>
      <c r="AZ128" s="836"/>
      <c r="BA128" s="836"/>
      <c r="BB128" s="836"/>
      <c r="BC128" s="836"/>
      <c r="BD128" s="836"/>
      <c r="BE128" s="837"/>
      <c r="BF128" s="814" t="s">
        <v>438</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491</v>
      </c>
      <c r="CQ128" s="758"/>
      <c r="CR128" s="758"/>
      <c r="CS128" s="758"/>
      <c r="CT128" s="758"/>
      <c r="CU128" s="758"/>
      <c r="CV128" s="758"/>
      <c r="CW128" s="758"/>
      <c r="CX128" s="758"/>
      <c r="CY128" s="758"/>
      <c r="CZ128" s="758"/>
      <c r="DA128" s="758"/>
      <c r="DB128" s="758"/>
      <c r="DC128" s="758"/>
      <c r="DD128" s="758"/>
      <c r="DE128" s="758"/>
      <c r="DF128" s="759"/>
      <c r="DG128" s="818" t="s">
        <v>438</v>
      </c>
      <c r="DH128" s="819"/>
      <c r="DI128" s="819"/>
      <c r="DJ128" s="819"/>
      <c r="DK128" s="819"/>
      <c r="DL128" s="819" t="s">
        <v>396</v>
      </c>
      <c r="DM128" s="819"/>
      <c r="DN128" s="819"/>
      <c r="DO128" s="819"/>
      <c r="DP128" s="819"/>
      <c r="DQ128" s="819" t="s">
        <v>392</v>
      </c>
      <c r="DR128" s="819"/>
      <c r="DS128" s="819"/>
      <c r="DT128" s="819"/>
      <c r="DU128" s="819"/>
      <c r="DV128" s="820" t="s">
        <v>392</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492</v>
      </c>
      <c r="X129" s="805"/>
      <c r="Y129" s="805"/>
      <c r="Z129" s="806"/>
      <c r="AA129" s="807">
        <v>94096407</v>
      </c>
      <c r="AB129" s="808"/>
      <c r="AC129" s="808"/>
      <c r="AD129" s="808"/>
      <c r="AE129" s="809"/>
      <c r="AF129" s="810">
        <v>96861010</v>
      </c>
      <c r="AG129" s="808"/>
      <c r="AH129" s="808"/>
      <c r="AI129" s="808"/>
      <c r="AJ129" s="809"/>
      <c r="AK129" s="810">
        <v>100696811</v>
      </c>
      <c r="AL129" s="808"/>
      <c r="AM129" s="808"/>
      <c r="AN129" s="808"/>
      <c r="AO129" s="809"/>
      <c r="AP129" s="811"/>
      <c r="AQ129" s="812"/>
      <c r="AR129" s="812"/>
      <c r="AS129" s="812"/>
      <c r="AT129" s="813"/>
      <c r="AU129" s="236"/>
      <c r="AV129" s="236"/>
      <c r="AW129" s="236"/>
      <c r="AX129" s="779" t="s">
        <v>493</v>
      </c>
      <c r="AY129" s="780"/>
      <c r="AZ129" s="780"/>
      <c r="BA129" s="780"/>
      <c r="BB129" s="780"/>
      <c r="BC129" s="780"/>
      <c r="BD129" s="780"/>
      <c r="BE129" s="781"/>
      <c r="BF129" s="798" t="s">
        <v>438</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494</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495</v>
      </c>
      <c r="X130" s="805"/>
      <c r="Y130" s="805"/>
      <c r="Z130" s="806"/>
      <c r="AA130" s="807">
        <v>13220529</v>
      </c>
      <c r="AB130" s="808"/>
      <c r="AC130" s="808"/>
      <c r="AD130" s="808"/>
      <c r="AE130" s="809"/>
      <c r="AF130" s="810">
        <v>13884865</v>
      </c>
      <c r="AG130" s="808"/>
      <c r="AH130" s="808"/>
      <c r="AI130" s="808"/>
      <c r="AJ130" s="809"/>
      <c r="AK130" s="810">
        <v>14225948</v>
      </c>
      <c r="AL130" s="808"/>
      <c r="AM130" s="808"/>
      <c r="AN130" s="808"/>
      <c r="AO130" s="809"/>
      <c r="AP130" s="811"/>
      <c r="AQ130" s="812"/>
      <c r="AR130" s="812"/>
      <c r="AS130" s="812"/>
      <c r="AT130" s="813"/>
      <c r="AU130" s="236"/>
      <c r="AV130" s="236"/>
      <c r="AW130" s="236"/>
      <c r="AX130" s="779" t="s">
        <v>496</v>
      </c>
      <c r="AY130" s="780"/>
      <c r="AZ130" s="780"/>
      <c r="BA130" s="780"/>
      <c r="BB130" s="780"/>
      <c r="BC130" s="780"/>
      <c r="BD130" s="780"/>
      <c r="BE130" s="781"/>
      <c r="BF130" s="782">
        <v>7.2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497</v>
      </c>
      <c r="X131" s="789"/>
      <c r="Y131" s="789"/>
      <c r="Z131" s="790"/>
      <c r="AA131" s="791">
        <v>80875878</v>
      </c>
      <c r="AB131" s="792"/>
      <c r="AC131" s="792"/>
      <c r="AD131" s="792"/>
      <c r="AE131" s="793"/>
      <c r="AF131" s="794">
        <v>82976145</v>
      </c>
      <c r="AG131" s="792"/>
      <c r="AH131" s="792"/>
      <c r="AI131" s="792"/>
      <c r="AJ131" s="793"/>
      <c r="AK131" s="794">
        <v>86470863</v>
      </c>
      <c r="AL131" s="792"/>
      <c r="AM131" s="792"/>
      <c r="AN131" s="792"/>
      <c r="AO131" s="793"/>
      <c r="AP131" s="795"/>
      <c r="AQ131" s="796"/>
      <c r="AR131" s="796"/>
      <c r="AS131" s="796"/>
      <c r="AT131" s="797"/>
      <c r="AU131" s="236"/>
      <c r="AV131" s="236"/>
      <c r="AW131" s="236"/>
      <c r="AX131" s="757" t="s">
        <v>498</v>
      </c>
      <c r="AY131" s="758"/>
      <c r="AZ131" s="758"/>
      <c r="BA131" s="758"/>
      <c r="BB131" s="758"/>
      <c r="BC131" s="758"/>
      <c r="BD131" s="758"/>
      <c r="BE131" s="759"/>
      <c r="BF131" s="760">
        <v>68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500</v>
      </c>
      <c r="W132" s="770"/>
      <c r="X132" s="770"/>
      <c r="Y132" s="770"/>
      <c r="Z132" s="771"/>
      <c r="AA132" s="772">
        <v>7.6239741099999998</v>
      </c>
      <c r="AB132" s="773"/>
      <c r="AC132" s="773"/>
      <c r="AD132" s="773"/>
      <c r="AE132" s="774"/>
      <c r="AF132" s="775">
        <v>7.3333353819999996</v>
      </c>
      <c r="AG132" s="773"/>
      <c r="AH132" s="773"/>
      <c r="AI132" s="773"/>
      <c r="AJ132" s="774"/>
      <c r="AK132" s="775">
        <v>6.8888431170000004</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501</v>
      </c>
      <c r="W133" s="749"/>
      <c r="X133" s="749"/>
      <c r="Y133" s="749"/>
      <c r="Z133" s="750"/>
      <c r="AA133" s="751">
        <v>7.8</v>
      </c>
      <c r="AB133" s="752"/>
      <c r="AC133" s="752"/>
      <c r="AD133" s="752"/>
      <c r="AE133" s="753"/>
      <c r="AF133" s="751">
        <v>7.5</v>
      </c>
      <c r="AG133" s="752"/>
      <c r="AH133" s="752"/>
      <c r="AI133" s="752"/>
      <c r="AJ133" s="753"/>
      <c r="AK133" s="751">
        <v>7.2</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o2T9IBXdl0ZfSeiHw+LmgzyGV7xCrI9OMWs0KflUDR+ud8+sPKGzdCc9T12fwkuPxonvWcZ/nEfaibBa8Zmug==" saltValue="QJBS/bQmFM0deGZ5Yn1R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bUJpXSK7QwDIyJfmLyKyUznk7vC44+L+BRNdQKqcPBPvykfpsu8I5aiwr/XHwtDnDJ9J4TrE0FmtazGpjZQeJQ==" saltValue="bBwAOTHk2N6d91RTwuo2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L0RtMhjI47rMnQlNESzG3J0R+Un7vUqZKMHXaQBl/nB3dkyoHNAOY1pglfwRJmeGxrwHJPwIlnksTbi8S6RA==" saltValue="H1t1IfPYj/+uYpuo6Yeo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505</v>
      </c>
      <c r="AP7" s="275"/>
      <c r="AQ7" s="276" t="s">
        <v>506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507</v>
      </c>
      <c r="AQ8" s="282" t="s">
        <v>508</v>
      </c>
      <c r="AR8" s="283" t="s">
        <v>509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510</v>
      </c>
      <c r="AL9" s="1159"/>
      <c r="AM9" s="1159"/>
      <c r="AN9" s="1160"/>
      <c r="AO9" s="284">
        <v>31588895</v>
      </c>
      <c r="AP9" s="284">
        <v>74429</v>
      </c>
      <c r="AQ9" s="285">
        <v>62943</v>
      </c>
      <c r="AR9" s="286">
        <v>18.2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511</v>
      </c>
      <c r="AL10" s="1159"/>
      <c r="AM10" s="1159"/>
      <c r="AN10" s="1160"/>
      <c r="AO10" s="287">
        <v>1181</v>
      </c>
      <c r="AP10" s="287">
        <v>3</v>
      </c>
      <c r="AQ10" s="288">
        <v>1681</v>
      </c>
      <c r="AR10" s="289">
        <v>-99.8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512</v>
      </c>
      <c r="AL11" s="1159"/>
      <c r="AM11" s="1159"/>
      <c r="AN11" s="1160"/>
      <c r="AO11" s="287" t="s">
        <v>513</v>
      </c>
      <c r="AP11" s="287" t="s">
        <v>513</v>
      </c>
      <c r="AQ11" s="288">
        <v>656</v>
      </c>
      <c r="AR11" s="289" t="s">
        <v>513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514</v>
      </c>
      <c r="AL12" s="1159"/>
      <c r="AM12" s="1159"/>
      <c r="AN12" s="1160"/>
      <c r="AO12" s="287" t="s">
        <v>513</v>
      </c>
      <c r="AP12" s="287" t="s">
        <v>513</v>
      </c>
      <c r="AQ12" s="288">
        <v>24</v>
      </c>
      <c r="AR12" s="289" t="s">
        <v>513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515</v>
      </c>
      <c r="AL13" s="1159"/>
      <c r="AM13" s="1159"/>
      <c r="AN13" s="1160"/>
      <c r="AO13" s="287">
        <v>957650</v>
      </c>
      <c r="AP13" s="287">
        <v>2256</v>
      </c>
      <c r="AQ13" s="288">
        <v>1968</v>
      </c>
      <c r="AR13" s="289">
        <v>14.6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516</v>
      </c>
      <c r="AL14" s="1159"/>
      <c r="AM14" s="1159"/>
      <c r="AN14" s="1160"/>
      <c r="AO14" s="287">
        <v>240231</v>
      </c>
      <c r="AP14" s="287">
        <v>566</v>
      </c>
      <c r="AQ14" s="288">
        <v>1222</v>
      </c>
      <c r="AR14" s="289">
        <v>-53.7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517</v>
      </c>
      <c r="AL15" s="1162"/>
      <c r="AM15" s="1162"/>
      <c r="AN15" s="1163"/>
      <c r="AO15" s="287">
        <v>-1793259</v>
      </c>
      <c r="AP15" s="287">
        <v>-4225</v>
      </c>
      <c r="AQ15" s="288">
        <v>-3725</v>
      </c>
      <c r="AR15" s="289">
        <v>13.4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30994698</v>
      </c>
      <c r="AP16" s="287">
        <v>73029</v>
      </c>
      <c r="AQ16" s="288">
        <v>64768</v>
      </c>
      <c r="AR16" s="289">
        <v>12.8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519</v>
      </c>
      <c r="AP20" s="296" t="s">
        <v>520</v>
      </c>
      <c r="AQ20" s="297" t="s">
        <v>521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522</v>
      </c>
      <c r="AL21" s="1165"/>
      <c r="AM21" s="1165"/>
      <c r="AN21" s="1166"/>
      <c r="AO21" s="300">
        <v>7.06</v>
      </c>
      <c r="AP21" s="301">
        <v>6.41</v>
      </c>
      <c r="AQ21" s="302">
        <v>0.65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523</v>
      </c>
      <c r="AL22" s="1165"/>
      <c r="AM22" s="1165"/>
      <c r="AN22" s="1166"/>
      <c r="AO22" s="305">
        <v>100.9</v>
      </c>
      <c r="AP22" s="306">
        <v>99.7</v>
      </c>
      <c r="AQ22" s="307">
        <v>1.2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524</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505</v>
      </c>
      <c r="AP30" s="275"/>
      <c r="AQ30" s="276" t="s">
        <v>506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507</v>
      </c>
      <c r="AQ31" s="282" t="s">
        <v>508</v>
      </c>
      <c r="AR31" s="283" t="s">
        <v>509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527</v>
      </c>
      <c r="AL32" s="1149"/>
      <c r="AM32" s="1149"/>
      <c r="AN32" s="1150"/>
      <c r="AO32" s="315">
        <v>17428977</v>
      </c>
      <c r="AP32" s="315">
        <v>41066</v>
      </c>
      <c r="AQ32" s="316">
        <v>36898</v>
      </c>
      <c r="AR32" s="317">
        <v>11.3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528</v>
      </c>
      <c r="AL33" s="1149"/>
      <c r="AM33" s="1149"/>
      <c r="AN33" s="1150"/>
      <c r="AO33" s="315" t="s">
        <v>513</v>
      </c>
      <c r="AP33" s="315" t="s">
        <v>513</v>
      </c>
      <c r="AQ33" s="316">
        <v>2</v>
      </c>
      <c r="AR33" s="317" t="s">
        <v>513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529</v>
      </c>
      <c r="AL34" s="1149"/>
      <c r="AM34" s="1149"/>
      <c r="AN34" s="1150"/>
      <c r="AO34" s="315">
        <v>66667</v>
      </c>
      <c r="AP34" s="315">
        <v>157</v>
      </c>
      <c r="AQ34" s="316">
        <v>63</v>
      </c>
      <c r="AR34" s="317">
        <v>149.19999999999999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530</v>
      </c>
      <c r="AL35" s="1149"/>
      <c r="AM35" s="1149"/>
      <c r="AN35" s="1150"/>
      <c r="AO35" s="315">
        <v>2747124</v>
      </c>
      <c r="AP35" s="315">
        <v>6473</v>
      </c>
      <c r="AQ35" s="316">
        <v>8350</v>
      </c>
      <c r="AR35" s="317">
        <v>-22.5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531</v>
      </c>
      <c r="AL36" s="1149"/>
      <c r="AM36" s="1149"/>
      <c r="AN36" s="1150"/>
      <c r="AO36" s="315">
        <v>8246</v>
      </c>
      <c r="AP36" s="315">
        <v>19</v>
      </c>
      <c r="AQ36" s="316">
        <v>436</v>
      </c>
      <c r="AR36" s="317">
        <v>-95.6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532</v>
      </c>
      <c r="AL37" s="1149"/>
      <c r="AM37" s="1149"/>
      <c r="AN37" s="1150"/>
      <c r="AO37" s="315">
        <v>16892</v>
      </c>
      <c r="AP37" s="315">
        <v>40</v>
      </c>
      <c r="AQ37" s="316">
        <v>641</v>
      </c>
      <c r="AR37" s="317">
        <v>-93.8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533</v>
      </c>
      <c r="AL38" s="1152"/>
      <c r="AM38" s="1152"/>
      <c r="AN38" s="1153"/>
      <c r="AO38" s="318" t="s">
        <v>513</v>
      </c>
      <c r="AP38" s="318" t="s">
        <v>513</v>
      </c>
      <c r="AQ38" s="319">
        <v>1</v>
      </c>
      <c r="AR38" s="307" t="s">
        <v>513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534</v>
      </c>
      <c r="AL39" s="1152"/>
      <c r="AM39" s="1152"/>
      <c r="AN39" s="1153"/>
      <c r="AO39" s="315">
        <v>-85116</v>
      </c>
      <c r="AP39" s="315">
        <v>-201</v>
      </c>
      <c r="AQ39" s="316">
        <v>-7817</v>
      </c>
      <c r="AR39" s="317">
        <v>-97.4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535</v>
      </c>
      <c r="AL40" s="1149"/>
      <c r="AM40" s="1149"/>
      <c r="AN40" s="1150"/>
      <c r="AO40" s="315">
        <v>-14225948</v>
      </c>
      <c r="AP40" s="315">
        <v>-33519</v>
      </c>
      <c r="AQ40" s="316">
        <v>-28299</v>
      </c>
      <c r="AR40" s="317">
        <v>18.399999999999999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301</v>
      </c>
      <c r="AL41" s="1155"/>
      <c r="AM41" s="1155"/>
      <c r="AN41" s="1156"/>
      <c r="AO41" s="315">
        <v>5956842</v>
      </c>
      <c r="AP41" s="315">
        <v>14035</v>
      </c>
      <c r="AQ41" s="316">
        <v>10277</v>
      </c>
      <c r="AR41" s="317">
        <v>36.6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505</v>
      </c>
      <c r="AN49" s="1143" t="s">
        <v>539</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540</v>
      </c>
      <c r="AO50" s="332" t="s">
        <v>541</v>
      </c>
      <c r="AP50" s="333" t="s">
        <v>542</v>
      </c>
      <c r="AQ50" s="334" t="s">
        <v>543</v>
      </c>
      <c r="AR50" s="335" t="s">
        <v>544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545</v>
      </c>
      <c r="AL51" s="328"/>
      <c r="AM51" s="336">
        <v>32697832</v>
      </c>
      <c r="AN51" s="337">
        <v>76185</v>
      </c>
      <c r="AO51" s="338">
        <v>16.899999999999999</v>
      </c>
      <c r="AP51" s="339">
        <v>48088</v>
      </c>
      <c r="AQ51" s="340">
        <v>3.6</v>
      </c>
      <c r="AR51" s="341">
        <v>13.3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546</v>
      </c>
      <c r="AM52" s="344">
        <v>18285929</v>
      </c>
      <c r="AN52" s="345">
        <v>42606</v>
      </c>
      <c r="AO52" s="346">
        <v>-12.3</v>
      </c>
      <c r="AP52" s="347">
        <v>25183</v>
      </c>
      <c r="AQ52" s="348">
        <v>-4.3</v>
      </c>
      <c r="AR52" s="349">
        <v>-8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547</v>
      </c>
      <c r="AL53" s="328"/>
      <c r="AM53" s="336">
        <v>14965100</v>
      </c>
      <c r="AN53" s="337">
        <v>34941</v>
      </c>
      <c r="AO53" s="338">
        <v>-54.1</v>
      </c>
      <c r="AP53" s="339">
        <v>46457</v>
      </c>
      <c r="AQ53" s="340">
        <v>-3.4</v>
      </c>
      <c r="AR53" s="341">
        <v>-50.7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546</v>
      </c>
      <c r="AM54" s="344">
        <v>9437823</v>
      </c>
      <c r="AN54" s="345">
        <v>22036</v>
      </c>
      <c r="AO54" s="346">
        <v>-48.3</v>
      </c>
      <c r="AP54" s="347">
        <v>24020</v>
      </c>
      <c r="AQ54" s="348">
        <v>-4.5999999999999996</v>
      </c>
      <c r="AR54" s="349">
        <v>-43.7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548</v>
      </c>
      <c r="AL55" s="328"/>
      <c r="AM55" s="336">
        <v>15600217</v>
      </c>
      <c r="AN55" s="337">
        <v>36523</v>
      </c>
      <c r="AO55" s="338">
        <v>4.5</v>
      </c>
      <c r="AP55" s="339">
        <v>51849</v>
      </c>
      <c r="AQ55" s="340">
        <v>11.6</v>
      </c>
      <c r="AR55" s="341">
        <v>-7.1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546</v>
      </c>
      <c r="AM56" s="344">
        <v>9275638</v>
      </c>
      <c r="AN56" s="345">
        <v>21716</v>
      </c>
      <c r="AO56" s="346">
        <v>-1.5</v>
      </c>
      <c r="AP56" s="347">
        <v>26326</v>
      </c>
      <c r="AQ56" s="348">
        <v>9.6</v>
      </c>
      <c r="AR56" s="349">
        <v>-11.1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549</v>
      </c>
      <c r="AL57" s="328"/>
      <c r="AM57" s="336">
        <v>23330126</v>
      </c>
      <c r="AN57" s="337">
        <v>54732</v>
      </c>
      <c r="AO57" s="338">
        <v>49.9</v>
      </c>
      <c r="AP57" s="339">
        <v>52191</v>
      </c>
      <c r="AQ57" s="340">
        <v>0.7</v>
      </c>
      <c r="AR57" s="341">
        <v>49.2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546</v>
      </c>
      <c r="AM58" s="344">
        <v>14921508</v>
      </c>
      <c r="AN58" s="345">
        <v>35006</v>
      </c>
      <c r="AO58" s="346">
        <v>61.2</v>
      </c>
      <c r="AP58" s="347">
        <v>26807</v>
      </c>
      <c r="AQ58" s="348">
        <v>1.8</v>
      </c>
      <c r="AR58" s="349">
        <v>59.4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550</v>
      </c>
      <c r="AL59" s="328"/>
      <c r="AM59" s="336">
        <v>21977934</v>
      </c>
      <c r="AN59" s="337">
        <v>51784</v>
      </c>
      <c r="AO59" s="338">
        <v>-5.4</v>
      </c>
      <c r="AP59" s="339">
        <v>48105</v>
      </c>
      <c r="AQ59" s="340">
        <v>-7.8</v>
      </c>
      <c r="AR59" s="341">
        <v>2.4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546</v>
      </c>
      <c r="AM60" s="344">
        <v>11263906</v>
      </c>
      <c r="AN60" s="345">
        <v>26540</v>
      </c>
      <c r="AO60" s="346">
        <v>-24.2</v>
      </c>
      <c r="AP60" s="347">
        <v>24072</v>
      </c>
      <c r="AQ60" s="348">
        <v>-10.199999999999999</v>
      </c>
      <c r="AR60" s="349">
        <v>-14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551</v>
      </c>
      <c r="AL61" s="350"/>
      <c r="AM61" s="351">
        <v>21714242</v>
      </c>
      <c r="AN61" s="352">
        <v>50833</v>
      </c>
      <c r="AO61" s="353">
        <v>2.4</v>
      </c>
      <c r="AP61" s="354">
        <v>49338</v>
      </c>
      <c r="AQ61" s="355">
        <v>0.9</v>
      </c>
      <c r="AR61" s="341">
        <v>1.5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546</v>
      </c>
      <c r="AM62" s="344">
        <v>12636961</v>
      </c>
      <c r="AN62" s="345">
        <v>29581</v>
      </c>
      <c r="AO62" s="346">
        <v>-5</v>
      </c>
      <c r="AP62" s="347">
        <v>25282</v>
      </c>
      <c r="AQ62" s="348">
        <v>-1.5</v>
      </c>
      <c r="AR62" s="349">
        <v>-3.5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fH+NljVkFpQFuA/Sp4iVY69q27ZdZC9oqhEcpi6LEAM5dSenrI8HnBBdnneT4wf1yuWhMx9ZnE9mWhFUQUqrw==" saltValue="gPRLl+Hm9/tbBEBmmYOM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553</v>
      </c>
    </row>
    <row r="120" spans="125:125" ht="13.5" hidden="1" customHeight="1" x14ac:dyDescent="0.15"/>
    <row r="121" spans="125:125" ht="13.5" hidden="1" customHeight="1" x14ac:dyDescent="0.15">
      <c r="DU121" s="262"/>
    </row>
  </sheetData>
  <sheetProtection algorithmName="SHA-512" hashValue="7p6xMfEbl70Z++VFgvme79Jz3wTPRqAwIjsEdUe7l5qL3/R6S82jEDtDq6t/LFHhGBm8mCHa0OTsx5M43NlaLQ==" saltValue="OowUiD2Jx3QkgwNWXpxA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554</v>
      </c>
    </row>
  </sheetData>
  <sheetProtection algorithmName="SHA-512" hashValue="9XTlhMtho4UBXRgJUre9ieKySj5+LbZQ0++r8WYHhIKuya9+qg6ARrHbSCiWITIX7ox33B6NPLzQs8Ys5qzZuA==" saltValue="Fn1GJUDzpJAg8vjv426s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7" t="s">
        <v>3</v>
      </c>
      <c r="D47" s="1167"/>
      <c r="E47" s="1168"/>
      <c r="F47" s="11">
        <v>12.43</v>
      </c>
      <c r="G47" s="12">
        <v>9.7899999999999991</v>
      </c>
      <c r="H47" s="12">
        <v>8.44</v>
      </c>
      <c r="I47" s="12">
        <v>9.65</v>
      </c>
      <c r="J47" s="13">
        <v>10.88</v>
      </c>
    </row>
    <row r="48" spans="2:10" ht="57.75" customHeight="1" x14ac:dyDescent="0.15">
      <c r="B48" s="14"/>
      <c r="C48" s="1169" t="s">
        <v>4</v>
      </c>
      <c r="D48" s="1169"/>
      <c r="E48" s="1170"/>
      <c r="F48" s="15">
        <v>2.1</v>
      </c>
      <c r="G48" s="16">
        <v>2.2000000000000002</v>
      </c>
      <c r="H48" s="16">
        <v>2.91</v>
      </c>
      <c r="I48" s="16">
        <v>3.16</v>
      </c>
      <c r="J48" s="17">
        <v>3.77</v>
      </c>
    </row>
    <row r="49" spans="2:10" ht="57.75" customHeight="1" thickBot="1" x14ac:dyDescent="0.2">
      <c r="B49" s="18"/>
      <c r="C49" s="1171" t="s">
        <v>5</v>
      </c>
      <c r="D49" s="1171"/>
      <c r="E49" s="1172"/>
      <c r="F49" s="19" t="s">
        <v>560</v>
      </c>
      <c r="G49" s="20" t="s">
        <v>561</v>
      </c>
      <c r="H49" s="20" t="s">
        <v>562</v>
      </c>
      <c r="I49" s="20">
        <v>0.35</v>
      </c>
      <c r="J49" s="21">
        <v>0.73</v>
      </c>
    </row>
    <row r="50" spans="2:10" x14ac:dyDescent="0.15"/>
  </sheetData>
  <sheetProtection algorithmName="SHA-512" hashValue="eeUFuWLkhYlhNrtETRYs+UgBVt4eN0ohlBxeBbwN/3q8sd67mbw1jsgEFOAXOh20f5smlRM6dZimf0A6yTNNOA==" saltValue="W11AI+cebRNmhAepS+YR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2023-03-20T06:13:07Z</cp:lastPrinted>
  <dcterms:created xsi:type="dcterms:W3CDTF">2023-02-20T06:54:32Z</dcterms:created>
  <dcterms:modified xsi:type="dcterms:W3CDTF">2023-10-11T00:10:41Z</dcterms:modified>
  <cp:category/>
</cp:coreProperties>
</file>